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5576" windowHeight="11736"/>
  </bookViews>
  <sheets>
    <sheet name="Dirigenza" sheetId="1" r:id="rId1"/>
    <sheet name="Personale non dirigenziale" sheetId="4" r:id="rId2"/>
  </sheets>
  <calcPr calcId="145621"/>
</workbook>
</file>

<file path=xl/calcChain.xml><?xml version="1.0" encoding="utf-8"?>
<calcChain xmlns="http://schemas.openxmlformats.org/spreadsheetml/2006/main">
  <c r="F15" i="1" l="1"/>
  <c r="E14" i="1"/>
  <c r="E12" i="1"/>
  <c r="C29" i="4"/>
  <c r="C25" i="4"/>
  <c r="C18" i="4"/>
  <c r="C30" i="4" s="1"/>
  <c r="M15" i="1" l="1"/>
  <c r="L15" i="1"/>
  <c r="M13" i="1"/>
  <c r="L13" i="1"/>
  <c r="K12" i="1"/>
  <c r="K11" i="1"/>
  <c r="B15" i="1"/>
  <c r="D29" i="4"/>
  <c r="E29" i="4"/>
  <c r="D25" i="4"/>
  <c r="E25" i="4"/>
  <c r="D18" i="4"/>
  <c r="D30" i="4" s="1"/>
  <c r="E18" i="4"/>
  <c r="E30" i="4" l="1"/>
  <c r="E11" i="1"/>
  <c r="B13" i="1"/>
  <c r="B16" i="1" s="1"/>
  <c r="D15" i="1"/>
  <c r="L21" i="1" s="1"/>
  <c r="K14" i="1"/>
  <c r="K15" i="1" s="1"/>
  <c r="K13" i="1"/>
  <c r="S29" i="4" l="1"/>
  <c r="S25" i="4"/>
  <c r="T28" i="4"/>
  <c r="T27" i="4"/>
  <c r="T26" i="4"/>
  <c r="T24" i="4"/>
  <c r="T23" i="4"/>
  <c r="T22" i="4"/>
  <c r="T21" i="4"/>
  <c r="T20" i="4"/>
  <c r="T19" i="4"/>
  <c r="T12" i="4"/>
  <c r="T13" i="4"/>
  <c r="T14" i="4"/>
  <c r="T15" i="4"/>
  <c r="T16" i="4"/>
  <c r="T17" i="4"/>
  <c r="T11" i="4"/>
  <c r="S18" i="4"/>
  <c r="P28" i="4"/>
  <c r="P27" i="4"/>
  <c r="P26" i="4"/>
  <c r="P29" i="4" s="1"/>
  <c r="P24" i="4"/>
  <c r="P23" i="4"/>
  <c r="P22" i="4"/>
  <c r="P21" i="4"/>
  <c r="P20" i="4"/>
  <c r="P19" i="4"/>
  <c r="P12" i="4"/>
  <c r="P13" i="4"/>
  <c r="P14" i="4"/>
  <c r="P15" i="4"/>
  <c r="P16" i="4"/>
  <c r="P17" i="4"/>
  <c r="P11" i="4"/>
  <c r="P18" i="4" s="1"/>
  <c r="L29" i="4"/>
  <c r="K29" i="4"/>
  <c r="J29" i="4"/>
  <c r="L25" i="4"/>
  <c r="L30" i="4" s="1"/>
  <c r="K25" i="4"/>
  <c r="J25" i="4"/>
  <c r="I28" i="4"/>
  <c r="I27" i="4"/>
  <c r="I29" i="4" s="1"/>
  <c r="I26" i="4"/>
  <c r="I24" i="4"/>
  <c r="I23" i="4"/>
  <c r="I22" i="4"/>
  <c r="I25" i="4" s="1"/>
  <c r="I21" i="4"/>
  <c r="I20" i="4"/>
  <c r="I19" i="4"/>
  <c r="I12" i="4"/>
  <c r="I13" i="4"/>
  <c r="I14" i="4"/>
  <c r="I15" i="4"/>
  <c r="I16" i="4"/>
  <c r="I17" i="4"/>
  <c r="I11" i="4"/>
  <c r="H28" i="4"/>
  <c r="H27" i="4"/>
  <c r="H26" i="4"/>
  <c r="H24" i="4"/>
  <c r="H23" i="4"/>
  <c r="H22" i="4"/>
  <c r="H21" i="4"/>
  <c r="H20" i="4"/>
  <c r="H19" i="4"/>
  <c r="H17" i="4"/>
  <c r="H13" i="4"/>
  <c r="H14" i="4"/>
  <c r="H15" i="4"/>
  <c r="H16" i="4"/>
  <c r="H12" i="4"/>
  <c r="H11" i="4"/>
  <c r="H18" i="4" s="1"/>
  <c r="L18" i="4"/>
  <c r="K18" i="4"/>
  <c r="J18" i="4"/>
  <c r="J30" i="4" s="1"/>
  <c r="I18" i="4"/>
  <c r="K30" i="4"/>
  <c r="G29" i="4"/>
  <c r="Q39" i="4" s="1"/>
  <c r="G25" i="4"/>
  <c r="Q38" i="4" s="1"/>
  <c r="G18" i="4"/>
  <c r="G30" i="4" s="1"/>
  <c r="H15" i="1"/>
  <c r="I15" i="1"/>
  <c r="H13" i="1"/>
  <c r="H16" i="1" s="1"/>
  <c r="I13" i="1"/>
  <c r="I16" i="1" s="1"/>
  <c r="I30" i="4" l="1"/>
  <c r="P25" i="4"/>
  <c r="T25" i="4"/>
  <c r="T18" i="4"/>
  <c r="T29" i="4"/>
  <c r="U11" i="4"/>
  <c r="U12" i="4"/>
  <c r="U16" i="4"/>
  <c r="U15" i="4"/>
  <c r="U14" i="4"/>
  <c r="U13" i="4"/>
  <c r="U17" i="4"/>
  <c r="U19" i="4"/>
  <c r="U20" i="4"/>
  <c r="U21" i="4"/>
  <c r="U22" i="4"/>
  <c r="U23" i="4"/>
  <c r="U24" i="4"/>
  <c r="U26" i="4"/>
  <c r="U29" i="4" s="1"/>
  <c r="U27" i="4"/>
  <c r="U28" i="4"/>
  <c r="H25" i="4"/>
  <c r="H29" i="4"/>
  <c r="M11" i="4"/>
  <c r="M17" i="4"/>
  <c r="M16" i="4"/>
  <c r="M15" i="4"/>
  <c r="M14" i="4"/>
  <c r="M13" i="4"/>
  <c r="M12" i="4"/>
  <c r="M19" i="4"/>
  <c r="M20" i="4"/>
  <c r="M21" i="4"/>
  <c r="M22" i="4"/>
  <c r="M23" i="4"/>
  <c r="M24" i="4"/>
  <c r="M26" i="4"/>
  <c r="M27" i="4"/>
  <c r="M28" i="4"/>
  <c r="Q37" i="4"/>
  <c r="S30" i="4"/>
  <c r="T30" i="4"/>
  <c r="P30" i="4"/>
  <c r="Q30" i="4" s="1"/>
  <c r="U25" i="4" l="1"/>
  <c r="U18" i="4"/>
  <c r="U30" i="4" s="1"/>
  <c r="M29" i="4"/>
  <c r="M25" i="4"/>
  <c r="M18" i="4"/>
  <c r="H30" i="4"/>
  <c r="G15" i="1"/>
  <c r="G16" i="1" s="1"/>
  <c r="E15" i="1"/>
  <c r="O15" i="1"/>
  <c r="L22" i="1" s="1"/>
  <c r="P12" i="1"/>
  <c r="O13" i="1"/>
  <c r="K16" i="1"/>
  <c r="L16" i="1"/>
  <c r="M16" i="1"/>
  <c r="F13" i="1"/>
  <c r="F16" i="1" s="1"/>
  <c r="E13" i="1"/>
  <c r="E16" i="1" s="1"/>
  <c r="D13" i="1"/>
  <c r="J14" i="1"/>
  <c r="J15" i="1" s="1"/>
  <c r="J12" i="1"/>
  <c r="J11" i="1"/>
  <c r="J13" i="1" l="1"/>
  <c r="J16" i="1" s="1"/>
  <c r="O16" i="1"/>
  <c r="K22" i="1"/>
  <c r="M22" i="1" s="1"/>
  <c r="D16" i="1"/>
  <c r="K21" i="1"/>
  <c r="M21" i="1" s="1"/>
  <c r="P11" i="1"/>
  <c r="P14" i="1"/>
  <c r="M30" i="4"/>
  <c r="Q36" i="4" l="1"/>
  <c r="Q35" i="4"/>
  <c r="P15" i="1"/>
  <c r="P13" i="1"/>
  <c r="P16" i="1" l="1"/>
  <c r="Q40" i="4"/>
</calcChain>
</file>

<file path=xl/sharedStrings.xml><?xml version="1.0" encoding="utf-8"?>
<sst xmlns="http://schemas.openxmlformats.org/spreadsheetml/2006/main" count="113" uniqueCount="89">
  <si>
    <t>Dirigenti I Fascia</t>
  </si>
  <si>
    <t>Segretario generale o Capo Dipartimento</t>
  </si>
  <si>
    <t>Dirigenti II Fascia</t>
  </si>
  <si>
    <t>TOTALE  DIRIGENTI I FASCIA</t>
  </si>
  <si>
    <t>TOTALE  DIRIGENTI II FASCIA</t>
  </si>
  <si>
    <t>a</t>
  </si>
  <si>
    <t>c</t>
  </si>
  <si>
    <t>d</t>
  </si>
  <si>
    <t>e</t>
  </si>
  <si>
    <t>f</t>
  </si>
  <si>
    <t xml:space="preserve">TOTALE  DIRIGENTI </t>
  </si>
  <si>
    <t>POSTI DELLA DOTAZIONE ORGANICA TAGLIATI AI SENSI DELL'ART. 2, COMMA 1, LETTERA a) DEL DL 95/2012</t>
  </si>
  <si>
    <t>Area III</t>
  </si>
  <si>
    <t>Area II</t>
  </si>
  <si>
    <t>Area I</t>
  </si>
  <si>
    <t>Totale AREE</t>
  </si>
  <si>
    <t>Personale non dirigenziale</t>
  </si>
  <si>
    <t>DISPONIBILITA' O ECCEDENZE attuali</t>
  </si>
  <si>
    <t xml:space="preserve">    di cui</t>
  </si>
  <si>
    <t>AMMINISTRAZIONE</t>
  </si>
  <si>
    <t xml:space="preserve">Dirigenza </t>
  </si>
  <si>
    <t xml:space="preserve">Incarichi di funzione dirigenziale di I e II fascia </t>
  </si>
  <si>
    <t>DOTAZIONE ORGANICA BASE DI COMPUTO</t>
  </si>
  <si>
    <t xml:space="preserve">di cui </t>
  </si>
  <si>
    <t>POSTI RIDOTTI</t>
  </si>
  <si>
    <t>RIDUZIONE DELLA SPESA COMPLESSIVA NON UTILIZZATA NELLA RIDETERMINAZIONE DELLA DOTAZIONE ORGANICA</t>
  </si>
  <si>
    <t>DISPONIBILITA'\ ECCEDENZA DI AMMINISTRAZIONE</t>
  </si>
  <si>
    <t>COMANDATI OUT (1)</t>
  </si>
  <si>
    <t>COMANDATI IN (2)</t>
  </si>
  <si>
    <t xml:space="preserve">(1) Personale di ruolo in posizione di comando e fuori ruolo presso altre Amministrazioni </t>
  </si>
  <si>
    <t>(2) Personale di altre Amministrazioni in posizione di comando e fuori ruolo</t>
  </si>
  <si>
    <t>SPESA COMPLESSIVA RELATIVA ALLA DOTAZIONE ORGANICA  RIDOTTA AI SENSI DELL'ART. 2, COMMA 1, LETTERA b) DEL DL 95/2012</t>
  </si>
  <si>
    <t>In aspettativa</t>
  </si>
  <si>
    <t>INCARICHI DIRIGENZIALI CONFERITI A SOGGETTI NON APPARTENENTI AI RUOLI DELL'AMMINISTRAZIONE</t>
  </si>
  <si>
    <t>g=b-a</t>
  </si>
  <si>
    <t>l</t>
  </si>
  <si>
    <t>m</t>
  </si>
  <si>
    <t>F7</t>
  </si>
  <si>
    <t>F6</t>
  </si>
  <si>
    <t>F5</t>
  </si>
  <si>
    <t>F4</t>
  </si>
  <si>
    <t>F2</t>
  </si>
  <si>
    <t>F1</t>
  </si>
  <si>
    <t>F3</t>
  </si>
  <si>
    <t xml:space="preserve">d </t>
  </si>
  <si>
    <t>h</t>
  </si>
  <si>
    <t>j</t>
  </si>
  <si>
    <t>k</t>
  </si>
  <si>
    <t>c=d+f</t>
  </si>
  <si>
    <t>m=b-k</t>
  </si>
  <si>
    <t>l=k*h</t>
  </si>
  <si>
    <t>i=a*h</t>
  </si>
  <si>
    <t>APPLICAZIONE DELL'ART. 2, COMMA 1, DEL DL 95/2012</t>
  </si>
  <si>
    <t>NUOVA DOTAZIONE ORGANICA PROPOSTA IN APPLICAZIONE DELL'ART. 2, COMMA 1, LETTERA b) DEL DL 95/2012</t>
  </si>
  <si>
    <t>DISPONIBILITA' O ECCEDENZE DI PERSONALE RISULTANTI DALL'APPLICAZIONE DELL'ART. 2, COMMA 1, LETTERA b) DEL DL 95/2012</t>
  </si>
  <si>
    <t>SPESA COMPLESSIVA IPOTETICA RELATIVA ALLA DOTAZIONE ORGANICA  RIDETERMINATA IN APPLICAZIONE DELL'ART. 2, COMMA 1, LETTERA b) DEL DL 95/2012 IN BASE AL VIGENTE CCNL</t>
  </si>
  <si>
    <t xml:space="preserve">SPESA COMPLESSIVA IPOTETICA RELATIVA ALLA DOTAZIONE ORGANICA  IN BASE AL VIGENTE CCNL </t>
  </si>
  <si>
    <t>RIDUZIONE MINIMA DELLA SPESA COMPLESSIVA RELATIVA ALLA DOTAZIONE ORGANICA  DA OPERARSI AI SENSI DELL'ART. 2, COMMA 1, LETTERA b) DEL DL 95/2012</t>
  </si>
  <si>
    <t>b=d+e</t>
  </si>
  <si>
    <t>PROCEDURE CONCORSUALI AVVIATE ALLA DATA DEL 7 LUGLIO 2012</t>
  </si>
  <si>
    <t>PROCEDURE DI MOBILITA' AVVIATE ALLA DATA DEL 7 LUGLIO 2012</t>
  </si>
  <si>
    <t>w</t>
  </si>
  <si>
    <t>y</t>
  </si>
  <si>
    <t>b</t>
  </si>
  <si>
    <t>DIRIGENTI DI RUOLO DELL'AMMINI- STRAZIONE alla data del 31 ottobre 2012</t>
  </si>
  <si>
    <t xml:space="preserve">  di cui</t>
  </si>
  <si>
    <t>RIDUZIONE MINIMA DELLA DOTAZIONE ORGANICA  DA OPERARSI AI SENSI DELL'ART. 2, COMMA 1, LETTERA b) DEL DL 95/2012</t>
  </si>
  <si>
    <t>I Fascia</t>
  </si>
  <si>
    <t>II Fascia</t>
  </si>
  <si>
    <t>Totale</t>
  </si>
  <si>
    <t>POSTI EFFETTIVAMENTE TAGLIATI</t>
  </si>
  <si>
    <t>DOTAZIONE ORGANICA PROVVISO-RIAMENTE INDIVIDUATA AI SENSI DELL'ART.2, COMMA 6, DEL DL 95/2012 alla data del 7 luglio 2012</t>
  </si>
  <si>
    <t xml:space="preserve">Dirigenti  appartenenti ai ruoli dell'amministrazio-ne con incarichi conferiti presso altre amministrazioni ai sensi dell'art. 19, c. 5 bis, del D. Lgs. 165/2001 </t>
  </si>
  <si>
    <t>Incarichi conferiti a soggetti non appartenenti ai ruoli dell'amministrazio-ne ai sensi dell'art. 19, c. 5 bis, del D. Lgs. 165/2001</t>
  </si>
  <si>
    <t>Incarichi conferiti a soggetti non appartenenti ai ruoli dell'amministrazio-ne ai sensi dell'art. 19, c. 6, del D. Lgs. 165/2001</t>
  </si>
  <si>
    <t>NUOVA DOTAZIONE ORGANICA RISULTANTE DALL'APPLICAZIO-NE DELL'ART. 2, COMMA 1, LETTERA a) DEL DL 95/2012</t>
  </si>
  <si>
    <t>PERSONALE DI RUOLO DELL'AMMINI-STRAZIONE alla data del 31 ottobre 2012</t>
  </si>
  <si>
    <t>PERSONALE IN SERVIZIO PRESSO L'AMMINI-STRAZIONE  alla data del 31 ottobre 2012</t>
  </si>
  <si>
    <t>COSTO UNITARIO DEL PERSONALE DEL COMPARTO MINISTERI PER AREA E FASCIA RETRIBUTIVA IN BASE AL VIGENTE CCNL  (3)</t>
  </si>
  <si>
    <t>i</t>
  </si>
  <si>
    <t>h=i+l</t>
  </si>
  <si>
    <t>n=a-m</t>
  </si>
  <si>
    <t>INCARICHI DIRIGENZIALI CONFERITI A SOGGETTI NON APPARTENENTI AI RUOLI DELL'AMMINI-STRAZIONE alla data del 31 ottobre 2012</t>
  </si>
  <si>
    <t>(3) Retribuzione tabellare (comprensiva di  13^ mensilità e IVC) al lordo degli oneri riflessi</t>
  </si>
  <si>
    <t>z</t>
  </si>
  <si>
    <t>Ministeri e amministrazioni centrali dello Stato</t>
  </si>
  <si>
    <t>PERSONALE DI RUOLO IN SERVIZIO PRESSO L'AMMINI-STRAZIONE</t>
  </si>
  <si>
    <t>Incarichi di II fascia conferiti a dirigenti di II fascia appartenenti ai ruoli di cui all'art. 23 del D. Lgs. 165/2001</t>
  </si>
  <si>
    <t>Incarichi di I fascia conferiti a dirigenti di I e II fascia appartenenti ai ruoli di cui all'art. 23 del D. Lgs. 165/2001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</si>
</sst>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&quot;€&quot;\ #,##0.00"/>
    <numFmt numFmtId="166" formatCode="#,##0.00_ ;\-#,##0.0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/>
  </cellStyleXfs>
  <cellXfs count="27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right" vertical="center" indent="1"/>
    </xf>
    <xf numFmtId="0" fontId="3" fillId="4" borderId="30" xfId="0" applyFont="1" applyFill="1" applyBorder="1" applyAlignment="1">
      <alignment horizontal="right" vertical="center" indent="1"/>
    </xf>
    <xf numFmtId="0" fontId="3" fillId="4" borderId="14" xfId="0" applyFont="1" applyFill="1" applyBorder="1" applyAlignment="1">
      <alignment horizontal="right" vertical="center" indent="1"/>
    </xf>
    <xf numFmtId="0" fontId="3" fillId="4" borderId="13" xfId="0" applyFont="1" applyFill="1" applyBorder="1" applyAlignment="1">
      <alignment horizontal="right" vertical="center" indent="1"/>
    </xf>
    <xf numFmtId="0" fontId="3" fillId="4" borderId="9" xfId="0" applyFont="1" applyFill="1" applyBorder="1" applyAlignment="1">
      <alignment horizontal="right" vertical="center" indent="1"/>
    </xf>
    <xf numFmtId="0" fontId="3" fillId="4" borderId="10" xfId="0" applyFont="1" applyFill="1" applyBorder="1" applyAlignment="1">
      <alignment horizontal="right" vertical="center" indent="1"/>
    </xf>
    <xf numFmtId="0" fontId="3" fillId="4" borderId="33" xfId="0" applyFont="1" applyFill="1" applyBorder="1" applyAlignment="1">
      <alignment horizontal="right" vertical="center" indent="1"/>
    </xf>
    <xf numFmtId="0" fontId="4" fillId="4" borderId="64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4" borderId="63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right" vertical="center" wrapText="1" indent="1"/>
    </xf>
    <xf numFmtId="0" fontId="6" fillId="2" borderId="52" xfId="0" applyFont="1" applyFill="1" applyBorder="1" applyAlignment="1">
      <alignment horizontal="right" vertical="center" indent="1"/>
    </xf>
    <xf numFmtId="0" fontId="6" fillId="2" borderId="51" xfId="0" applyFont="1" applyFill="1" applyBorder="1" applyAlignment="1">
      <alignment horizontal="right" vertical="center" indent="1"/>
    </xf>
    <xf numFmtId="0" fontId="6" fillId="0" borderId="22" xfId="0" applyFont="1" applyBorder="1" applyAlignment="1">
      <alignment vertical="center" wrapText="1"/>
    </xf>
    <xf numFmtId="0" fontId="6" fillId="0" borderId="6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7" borderId="30" xfId="0" applyFont="1" applyFill="1" applyBorder="1" applyAlignment="1">
      <alignment vertical="center"/>
    </xf>
    <xf numFmtId="0" fontId="3" fillId="7" borderId="30" xfId="0" applyFont="1" applyFill="1" applyBorder="1" applyAlignment="1">
      <alignment horizontal="right" vertical="center" indent="1"/>
    </xf>
    <xf numFmtId="0" fontId="3" fillId="7" borderId="63" xfId="0" applyFont="1" applyFill="1" applyBorder="1" applyAlignment="1">
      <alignment vertical="center"/>
    </xf>
    <xf numFmtId="0" fontId="3" fillId="7" borderId="23" xfId="0" applyFont="1" applyFill="1" applyBorder="1" applyAlignment="1">
      <alignment horizontal="right" vertical="center" indent="1"/>
    </xf>
    <xf numFmtId="0" fontId="3" fillId="7" borderId="14" xfId="0" applyFont="1" applyFill="1" applyBorder="1" applyAlignment="1">
      <alignment horizontal="right" vertical="center" indent="1"/>
    </xf>
    <xf numFmtId="0" fontId="3" fillId="7" borderId="13" xfId="0" applyFont="1" applyFill="1" applyBorder="1" applyAlignment="1">
      <alignment horizontal="right" vertical="center" indent="1"/>
    </xf>
    <xf numFmtId="0" fontId="3" fillId="7" borderId="9" xfId="0" applyFont="1" applyFill="1" applyBorder="1" applyAlignment="1">
      <alignment horizontal="right" vertical="center" indent="1"/>
    </xf>
    <xf numFmtId="0" fontId="3" fillId="7" borderId="10" xfId="0" applyFont="1" applyFill="1" applyBorder="1" applyAlignment="1">
      <alignment horizontal="right" vertical="center" indent="1"/>
    </xf>
    <xf numFmtId="0" fontId="3" fillId="7" borderId="33" xfId="0" applyFont="1" applyFill="1" applyBorder="1" applyAlignment="1">
      <alignment horizontal="right" vertical="center" indent="1"/>
    </xf>
    <xf numFmtId="0" fontId="6" fillId="2" borderId="19" xfId="0" applyFont="1" applyFill="1" applyBorder="1" applyAlignment="1">
      <alignment horizontal="right" vertical="center" wrapText="1" inden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right" vertical="center" wrapText="1" indent="1"/>
    </xf>
    <xf numFmtId="0" fontId="6" fillId="0" borderId="19" xfId="0" applyFont="1" applyFill="1" applyBorder="1" applyAlignment="1">
      <alignment horizontal="right" vertical="center" wrapText="1" indent="1"/>
    </xf>
    <xf numFmtId="0" fontId="6" fillId="2" borderId="6" xfId="0" applyFont="1" applyFill="1" applyBorder="1" applyAlignment="1">
      <alignment horizontal="right" vertical="center" indent="1"/>
    </xf>
    <xf numFmtId="0" fontId="6" fillId="5" borderId="37" xfId="0" applyFont="1" applyFill="1" applyBorder="1" applyAlignment="1">
      <alignment horizontal="right" vertical="center" indent="1"/>
    </xf>
    <xf numFmtId="0" fontId="6" fillId="5" borderId="12" xfId="0" applyFont="1" applyFill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6" fillId="6" borderId="60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right" vertical="center" indent="1"/>
    </xf>
    <xf numFmtId="0" fontId="6" fillId="2" borderId="59" xfId="0" applyFont="1" applyFill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wrapText="1" indent="1"/>
    </xf>
    <xf numFmtId="0" fontId="6" fillId="2" borderId="6" xfId="0" applyFont="1" applyFill="1" applyBorder="1" applyAlignment="1">
      <alignment horizontal="right" vertical="center" wrapText="1" indent="1"/>
    </xf>
    <xf numFmtId="0" fontId="6" fillId="0" borderId="7" xfId="0" applyFont="1" applyBorder="1" applyAlignment="1">
      <alignment horizontal="right" vertical="center" wrapText="1" indent="1"/>
    </xf>
    <xf numFmtId="0" fontId="6" fillId="2" borderId="25" xfId="0" applyFont="1" applyFill="1" applyBorder="1" applyAlignment="1">
      <alignment horizontal="right" vertical="center" wrapText="1" indent="1"/>
    </xf>
    <xf numFmtId="0" fontId="6" fillId="0" borderId="26" xfId="0" applyFont="1" applyFill="1" applyBorder="1" applyAlignment="1">
      <alignment horizontal="right" vertical="center" wrapText="1" indent="1"/>
    </xf>
    <xf numFmtId="0" fontId="6" fillId="2" borderId="27" xfId="0" applyFont="1" applyFill="1" applyBorder="1" applyAlignment="1">
      <alignment horizontal="right" vertical="center" indent="1"/>
    </xf>
    <xf numFmtId="0" fontId="6" fillId="2" borderId="36" xfId="0" applyFont="1" applyFill="1" applyBorder="1" applyAlignment="1">
      <alignment horizontal="right" vertical="center" indent="1"/>
    </xf>
    <xf numFmtId="0" fontId="6" fillId="2" borderId="29" xfId="0" applyFont="1" applyFill="1" applyBorder="1" applyAlignment="1">
      <alignment horizontal="right" vertical="center" indent="1"/>
    </xf>
    <xf numFmtId="0" fontId="6" fillId="0" borderId="25" xfId="0" applyFont="1" applyBorder="1" applyAlignment="1">
      <alignment horizontal="right" vertical="center" indent="1"/>
    </xf>
    <xf numFmtId="0" fontId="6" fillId="6" borderId="27" xfId="0" applyFont="1" applyFill="1" applyBorder="1" applyAlignment="1">
      <alignment horizontal="right" vertical="center" indent="1"/>
    </xf>
    <xf numFmtId="0" fontId="6" fillId="2" borderId="28" xfId="0" applyFont="1" applyFill="1" applyBorder="1" applyAlignment="1">
      <alignment horizontal="right" vertical="center" indent="1"/>
    </xf>
    <xf numFmtId="0" fontId="6" fillId="0" borderId="35" xfId="0" applyFont="1" applyBorder="1" applyAlignment="1">
      <alignment horizontal="right" vertical="center" wrapText="1" indent="1"/>
    </xf>
    <xf numFmtId="0" fontId="6" fillId="2" borderId="27" xfId="0" applyFont="1" applyFill="1" applyBorder="1" applyAlignment="1">
      <alignment horizontal="right" vertical="center" wrapText="1" indent="1"/>
    </xf>
    <xf numFmtId="0" fontId="6" fillId="0" borderId="29" xfId="0" applyFont="1" applyBorder="1" applyAlignment="1">
      <alignment horizontal="right" vertical="center" wrapText="1" indent="1"/>
    </xf>
    <xf numFmtId="0" fontId="3" fillId="4" borderId="61" xfId="0" applyFont="1" applyFill="1" applyBorder="1" applyAlignment="1">
      <alignment horizontal="right" vertical="center" indent="1"/>
    </xf>
    <xf numFmtId="0" fontId="3" fillId="4" borderId="70" xfId="0" applyFont="1" applyFill="1" applyBorder="1" applyAlignment="1">
      <alignment horizontal="right" vertical="center" indent="1"/>
    </xf>
    <xf numFmtId="0" fontId="3" fillId="4" borderId="71" xfId="0" applyFont="1" applyFill="1" applyBorder="1" applyAlignment="1">
      <alignment horizontal="right" vertical="center" indent="1"/>
    </xf>
    <xf numFmtId="0" fontId="3" fillId="4" borderId="12" xfId="0" applyFont="1" applyFill="1" applyBorder="1" applyAlignment="1">
      <alignment horizontal="right" vertical="center" indent="1"/>
    </xf>
    <xf numFmtId="0" fontId="6" fillId="2" borderId="42" xfId="0" applyFont="1" applyFill="1" applyBorder="1" applyAlignment="1">
      <alignment horizontal="right" vertical="center" indent="1"/>
    </xf>
    <xf numFmtId="0" fontId="6" fillId="0" borderId="52" xfId="0" applyFont="1" applyFill="1" applyBorder="1" applyAlignment="1">
      <alignment horizontal="right" vertical="center" indent="1"/>
    </xf>
    <xf numFmtId="0" fontId="6" fillId="2" borderId="54" xfId="0" applyFont="1" applyFill="1" applyBorder="1" applyAlignment="1">
      <alignment horizontal="right" vertical="center" indent="1"/>
    </xf>
    <xf numFmtId="0" fontId="6" fillId="0" borderId="42" xfId="0" applyFont="1" applyBorder="1" applyAlignment="1">
      <alignment horizontal="right" vertical="center" indent="1"/>
    </xf>
    <xf numFmtId="0" fontId="6" fillId="6" borderId="52" xfId="0" applyFont="1" applyFill="1" applyBorder="1" applyAlignment="1">
      <alignment horizontal="right" vertical="center" indent="1"/>
    </xf>
    <xf numFmtId="0" fontId="6" fillId="2" borderId="55" xfId="0" applyFont="1" applyFill="1" applyBorder="1" applyAlignment="1">
      <alignment horizontal="right" vertical="center" indent="1"/>
    </xf>
    <xf numFmtId="0" fontId="6" fillId="0" borderId="57" xfId="0" applyFont="1" applyBorder="1" applyAlignment="1">
      <alignment horizontal="right" vertical="center" indent="1"/>
    </xf>
    <xf numFmtId="0" fontId="6" fillId="2" borderId="53" xfId="0" applyFont="1" applyFill="1" applyBorder="1" applyAlignment="1">
      <alignment horizontal="right" vertical="center" indent="1"/>
    </xf>
    <xf numFmtId="0" fontId="6" fillId="0" borderId="51" xfId="0" applyFont="1" applyBorder="1" applyAlignment="1">
      <alignment horizontal="right" vertical="center" indent="1"/>
    </xf>
    <xf numFmtId="0" fontId="3" fillId="4" borderId="23" xfId="0" applyFont="1" applyFill="1" applyBorder="1" applyAlignment="1">
      <alignment vertical="center"/>
    </xf>
    <xf numFmtId="0" fontId="6" fillId="0" borderId="0" xfId="0" applyFont="1"/>
    <xf numFmtId="3" fontId="6" fillId="0" borderId="49" xfId="0" applyNumberFormat="1" applyFont="1" applyBorder="1" applyAlignment="1">
      <alignment horizontal="right" vertical="center" indent="1"/>
    </xf>
    <xf numFmtId="167" fontId="6" fillId="0" borderId="50" xfId="0" applyNumberFormat="1" applyFont="1" applyBorder="1" applyAlignment="1">
      <alignment horizontal="right" vertical="center" inden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0" borderId="76" xfId="0" applyNumberFormat="1" applyFont="1" applyBorder="1" applyAlignment="1">
      <alignment horizontal="right" vertical="center" indent="1"/>
    </xf>
    <xf numFmtId="166" fontId="6" fillId="0" borderId="77" xfId="0" applyNumberFormat="1" applyFont="1" applyBorder="1" applyAlignment="1">
      <alignment horizontal="right" vertical="center" indent="1"/>
    </xf>
    <xf numFmtId="166" fontId="6" fillId="0" borderId="2" xfId="0" applyNumberFormat="1" applyFont="1" applyBorder="1" applyAlignment="1">
      <alignment horizontal="right" vertical="center" indent="1"/>
    </xf>
    <xf numFmtId="166" fontId="6" fillId="0" borderId="7" xfId="0" applyNumberFormat="1" applyFont="1" applyBorder="1" applyAlignment="1">
      <alignment horizontal="right" vertical="center" indent="1"/>
    </xf>
    <xf numFmtId="164" fontId="3" fillId="0" borderId="45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right" vertical="center" wrapText="1" indent="1"/>
    </xf>
    <xf numFmtId="3" fontId="6" fillId="0" borderId="15" xfId="0" applyNumberFormat="1" applyFont="1" applyBorder="1" applyAlignment="1">
      <alignment horizontal="right" vertical="center" wrapText="1" indent="1"/>
    </xf>
    <xf numFmtId="3" fontId="6" fillId="0" borderId="22" xfId="0" applyNumberFormat="1" applyFont="1" applyBorder="1" applyAlignment="1">
      <alignment horizontal="right" vertical="center" wrapText="1" indent="1"/>
    </xf>
    <xf numFmtId="3" fontId="6" fillId="2" borderId="19" xfId="0" applyNumberFormat="1" applyFont="1" applyFill="1" applyBorder="1" applyAlignment="1">
      <alignment horizontal="right" vertical="center" wrapText="1" indent="1"/>
    </xf>
    <xf numFmtId="3" fontId="6" fillId="2" borderId="2" xfId="0" applyNumberFormat="1" applyFont="1" applyFill="1" applyBorder="1" applyAlignment="1">
      <alignment horizontal="right" vertical="center" wrapText="1" indent="1"/>
    </xf>
    <xf numFmtId="3" fontId="6" fillId="2" borderId="34" xfId="0" applyNumberFormat="1" applyFont="1" applyFill="1" applyBorder="1" applyAlignment="1">
      <alignment horizontal="right" vertical="center" wrapText="1" indent="1"/>
    </xf>
    <xf numFmtId="165" fontId="6" fillId="0" borderId="15" xfId="0" applyNumberFormat="1" applyFont="1" applyBorder="1" applyAlignment="1">
      <alignment horizontal="right" vertical="center" wrapText="1" indent="1"/>
    </xf>
    <xf numFmtId="165" fontId="6" fillId="0" borderId="22" xfId="0" applyNumberFormat="1" applyFont="1" applyBorder="1" applyAlignment="1">
      <alignment horizontal="right" vertical="center" wrapText="1" indent="1"/>
    </xf>
    <xf numFmtId="3" fontId="6" fillId="2" borderId="15" xfId="0" applyNumberFormat="1" applyFont="1" applyFill="1" applyBorder="1" applyAlignment="1">
      <alignment horizontal="right" vertical="center" wrapText="1" inden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40" xfId="0" applyNumberFormat="1" applyFont="1" applyFill="1" applyBorder="1" applyAlignment="1">
      <alignment horizontal="right" vertical="center" wrapText="1" indent="1"/>
    </xf>
    <xf numFmtId="3" fontId="6" fillId="0" borderId="3" xfId="0" applyNumberFormat="1" applyFont="1" applyBorder="1" applyAlignment="1">
      <alignment horizontal="right" vertical="center" wrapText="1" indent="1"/>
    </xf>
    <xf numFmtId="3" fontId="6" fillId="2" borderId="20" xfId="0" applyNumberFormat="1" applyFont="1" applyFill="1" applyBorder="1" applyAlignment="1">
      <alignment horizontal="right" vertical="center" wrapText="1" indent="1"/>
    </xf>
    <xf numFmtId="3" fontId="6" fillId="2" borderId="1" xfId="0" applyNumberFormat="1" applyFont="1" applyFill="1" applyBorder="1" applyAlignment="1">
      <alignment horizontal="right" vertical="center" wrapText="1" indent="1"/>
    </xf>
    <xf numFmtId="3" fontId="6" fillId="2" borderId="67" xfId="0" applyNumberFormat="1" applyFont="1" applyFill="1" applyBorder="1" applyAlignment="1">
      <alignment horizontal="right" vertical="center" wrapText="1" indent="1"/>
    </xf>
    <xf numFmtId="3" fontId="6" fillId="0" borderId="40" xfId="0" applyNumberFormat="1" applyFont="1" applyBorder="1" applyAlignment="1">
      <alignment horizontal="right" vertical="center" wrapText="1" indent="1"/>
    </xf>
    <xf numFmtId="165" fontId="6" fillId="0" borderId="3" xfId="0" applyNumberFormat="1" applyFont="1" applyBorder="1" applyAlignment="1">
      <alignment horizontal="right" vertical="center" wrapText="1" indent="1"/>
    </xf>
    <xf numFmtId="3" fontId="6" fillId="2" borderId="3" xfId="0" applyNumberFormat="1" applyFont="1" applyFill="1" applyBorder="1" applyAlignment="1">
      <alignment horizontal="right" vertical="center" wrapText="1" indent="1"/>
    </xf>
    <xf numFmtId="0" fontId="6" fillId="0" borderId="61" xfId="0" applyFont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3" fontId="6" fillId="2" borderId="65" xfId="0" applyNumberFormat="1" applyFont="1" applyFill="1" applyBorder="1" applyAlignment="1">
      <alignment horizontal="right" vertical="center" wrapText="1" indent="1"/>
    </xf>
    <xf numFmtId="3" fontId="6" fillId="0" borderId="66" xfId="0" applyNumberFormat="1" applyFont="1" applyBorder="1" applyAlignment="1">
      <alignment horizontal="right" vertical="center" wrapText="1" indent="1"/>
    </xf>
    <xf numFmtId="3" fontId="6" fillId="2" borderId="62" xfId="0" applyNumberFormat="1" applyFont="1" applyFill="1" applyBorder="1" applyAlignment="1">
      <alignment horizontal="right" vertical="center" wrapText="1" indent="1"/>
    </xf>
    <xf numFmtId="3" fontId="6" fillId="2" borderId="69" xfId="0" applyNumberFormat="1" applyFont="1" applyFill="1" applyBorder="1" applyAlignment="1">
      <alignment horizontal="right" vertical="center" wrapText="1" indent="1"/>
    </xf>
    <xf numFmtId="3" fontId="6" fillId="2" borderId="68" xfId="0" applyNumberFormat="1" applyFont="1" applyFill="1" applyBorder="1" applyAlignment="1">
      <alignment horizontal="right" vertical="center" wrapText="1" indent="1"/>
    </xf>
    <xf numFmtId="3" fontId="6" fillId="0" borderId="65" xfId="0" applyNumberFormat="1" applyFont="1" applyBorder="1" applyAlignment="1">
      <alignment horizontal="right" vertical="center" wrapText="1" indent="1"/>
    </xf>
    <xf numFmtId="165" fontId="6" fillId="0" borderId="66" xfId="0" applyNumberFormat="1" applyFont="1" applyBorder="1" applyAlignment="1">
      <alignment horizontal="right" vertical="center" wrapText="1" indent="1"/>
    </xf>
    <xf numFmtId="3" fontId="6" fillId="2" borderId="66" xfId="0" applyNumberFormat="1" applyFont="1" applyFill="1" applyBorder="1" applyAlignment="1">
      <alignment horizontal="right" vertical="center" wrapText="1" indent="1"/>
    </xf>
    <xf numFmtId="3" fontId="3" fillId="4" borderId="63" xfId="0" applyNumberFormat="1" applyFont="1" applyFill="1" applyBorder="1" applyAlignment="1">
      <alignment horizontal="right" vertical="center" wrapText="1" indent="1"/>
    </xf>
    <xf numFmtId="3" fontId="3" fillId="4" borderId="43" xfId="0" applyNumberFormat="1" applyFont="1" applyFill="1" applyBorder="1" applyAlignment="1">
      <alignment horizontal="right" vertical="center" wrapText="1" indent="1"/>
    </xf>
    <xf numFmtId="3" fontId="3" fillId="4" borderId="64" xfId="0" applyNumberFormat="1" applyFont="1" applyFill="1" applyBorder="1" applyAlignment="1">
      <alignment horizontal="right" vertical="center" wrapText="1" indent="1"/>
    </xf>
    <xf numFmtId="3" fontId="3" fillId="4" borderId="47" xfId="0" applyNumberFormat="1" applyFont="1" applyFill="1" applyBorder="1" applyAlignment="1">
      <alignment horizontal="right" vertical="center" wrapText="1" indent="1"/>
    </xf>
    <xf numFmtId="3" fontId="3" fillId="4" borderId="41" xfId="0" applyNumberFormat="1" applyFont="1" applyFill="1" applyBorder="1" applyAlignment="1">
      <alignment horizontal="right" vertical="center" wrapText="1" indent="1"/>
    </xf>
    <xf numFmtId="3" fontId="3" fillId="0" borderId="63" xfId="0" applyNumberFormat="1" applyFont="1" applyFill="1" applyBorder="1" applyAlignment="1">
      <alignment horizontal="right" vertical="center" wrapText="1" indent="1"/>
    </xf>
    <xf numFmtId="165" fontId="3" fillId="5" borderId="41" xfId="1" applyNumberFormat="1" applyFont="1" applyFill="1" applyBorder="1" applyAlignment="1">
      <alignment horizontal="right" vertical="center" wrapText="1" indent="1"/>
    </xf>
    <xf numFmtId="165" fontId="3" fillId="4" borderId="63" xfId="1" applyNumberFormat="1" applyFont="1" applyFill="1" applyBorder="1" applyAlignment="1">
      <alignment horizontal="right" vertical="center" wrapText="1" indent="1"/>
    </xf>
    <xf numFmtId="165" fontId="6" fillId="0" borderId="40" xfId="0" applyNumberFormat="1" applyFont="1" applyBorder="1" applyAlignment="1">
      <alignment horizontal="right" vertical="center" wrapText="1" indent="1"/>
    </xf>
    <xf numFmtId="165" fontId="6" fillId="0" borderId="65" xfId="0" applyNumberFormat="1" applyFont="1" applyBorder="1" applyAlignment="1">
      <alignment horizontal="right" vertical="center" wrapText="1" indent="1"/>
    </xf>
    <xf numFmtId="165" fontId="3" fillId="4" borderId="63" xfId="0" applyNumberFormat="1" applyFont="1" applyFill="1" applyBorder="1" applyAlignment="1">
      <alignment horizontal="right" vertical="center" wrapText="1" indent="1"/>
    </xf>
    <xf numFmtId="3" fontId="3" fillId="4" borderId="42" xfId="0" applyNumberFormat="1" applyFont="1" applyFill="1" applyBorder="1" applyAlignment="1">
      <alignment horizontal="right" vertical="center" wrapText="1" indent="1"/>
    </xf>
    <xf numFmtId="3" fontId="3" fillId="4" borderId="57" xfId="0" applyNumberFormat="1" applyFont="1" applyFill="1" applyBorder="1" applyAlignment="1">
      <alignment horizontal="right" vertical="center" wrapText="1" indent="1"/>
    </xf>
    <xf numFmtId="3" fontId="3" fillId="4" borderId="52" xfId="0" applyNumberFormat="1" applyFont="1" applyFill="1" applyBorder="1" applyAlignment="1">
      <alignment horizontal="right" vertical="center" wrapText="1" indent="1"/>
    </xf>
    <xf numFmtId="3" fontId="3" fillId="4" borderId="55" xfId="0" applyNumberFormat="1" applyFont="1" applyFill="1" applyBorder="1" applyAlignment="1">
      <alignment horizontal="right" vertical="center" wrapText="1" indent="1"/>
    </xf>
    <xf numFmtId="3" fontId="3" fillId="4" borderId="44" xfId="0" applyNumberFormat="1" applyFont="1" applyFill="1" applyBorder="1" applyAlignment="1">
      <alignment horizontal="right" vertical="center" wrapText="1" indent="1"/>
    </xf>
    <xf numFmtId="165" fontId="3" fillId="4" borderId="42" xfId="0" applyNumberFormat="1" applyFont="1" applyFill="1" applyBorder="1" applyAlignment="1">
      <alignment horizontal="right" vertical="center" wrapText="1" indent="1"/>
    </xf>
    <xf numFmtId="165" fontId="3" fillId="4" borderId="42" xfId="1" applyNumberFormat="1" applyFont="1" applyFill="1" applyBorder="1" applyAlignment="1">
      <alignment horizontal="right" vertical="center" wrapText="1" indent="1"/>
    </xf>
    <xf numFmtId="0" fontId="4" fillId="7" borderId="30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3" fontId="3" fillId="7" borderId="23" xfId="0" applyNumberFormat="1" applyFont="1" applyFill="1" applyBorder="1" applyAlignment="1">
      <alignment horizontal="right" vertical="center" indent="1"/>
    </xf>
    <xf numFmtId="3" fontId="3" fillId="7" borderId="33" xfId="0" applyNumberFormat="1" applyFont="1" applyFill="1" applyBorder="1" applyAlignment="1">
      <alignment horizontal="right" vertical="center" indent="1"/>
    </xf>
    <xf numFmtId="3" fontId="3" fillId="7" borderId="30" xfId="0" applyNumberFormat="1" applyFont="1" applyFill="1" applyBorder="1" applyAlignment="1">
      <alignment horizontal="right" vertical="center" indent="1"/>
    </xf>
    <xf numFmtId="3" fontId="3" fillId="7" borderId="9" xfId="0" applyNumberFormat="1" applyFont="1" applyFill="1" applyBorder="1" applyAlignment="1">
      <alignment horizontal="right" vertical="center" indent="1"/>
    </xf>
    <xf numFmtId="165" fontId="3" fillId="7" borderId="23" xfId="0" applyNumberFormat="1" applyFont="1" applyFill="1" applyBorder="1" applyAlignment="1">
      <alignment horizontal="right" vertical="center" indent="1"/>
    </xf>
    <xf numFmtId="165" fontId="3" fillId="7" borderId="16" xfId="0" applyNumberFormat="1" applyFont="1" applyFill="1" applyBorder="1" applyAlignment="1">
      <alignment horizontal="right" vertical="center" indent="1"/>
    </xf>
    <xf numFmtId="3" fontId="3" fillId="7" borderId="16" xfId="0" applyNumberFormat="1" applyFont="1" applyFill="1" applyBorder="1" applyAlignment="1">
      <alignment horizontal="righ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/>
    </xf>
    <xf numFmtId="0" fontId="6" fillId="4" borderId="46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6" fillId="4" borderId="47" xfId="0" applyFont="1" applyFill="1" applyBorder="1" applyAlignment="1">
      <alignment horizontal="center" vertical="top" wrapText="1"/>
    </xf>
    <xf numFmtId="0" fontId="6" fillId="4" borderId="43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vertical="center" indent="1"/>
    </xf>
    <xf numFmtId="0" fontId="1" fillId="0" borderId="49" xfId="0" applyFont="1" applyBorder="1" applyAlignment="1">
      <alignment horizontal="left" vertical="center" wrapText="1"/>
    </xf>
    <xf numFmtId="3" fontId="0" fillId="0" borderId="50" xfId="0" applyNumberFormat="1" applyFont="1" applyBorder="1" applyAlignment="1">
      <alignment horizontal="right" vertical="center" indent="1"/>
    </xf>
    <xf numFmtId="0" fontId="0" fillId="0" borderId="48" xfId="0" applyFont="1" applyBorder="1" applyAlignment="1">
      <alignment horizontal="right" vertical="center" indent="1"/>
    </xf>
    <xf numFmtId="8" fontId="0" fillId="0" borderId="48" xfId="0" applyNumberFormat="1" applyFont="1" applyBorder="1" applyAlignment="1">
      <alignment horizontal="right" vertical="center" indent="1"/>
    </xf>
    <xf numFmtId="0" fontId="3" fillId="4" borderId="2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top" wrapText="1"/>
    </xf>
    <xf numFmtId="0" fontId="6" fillId="0" borderId="78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top" wrapText="1"/>
    </xf>
    <xf numFmtId="0" fontId="6" fillId="4" borderId="8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5" borderId="36" xfId="0" applyFont="1" applyFill="1" applyBorder="1" applyAlignment="1">
      <alignment horizontal="right" vertical="center" indent="1"/>
    </xf>
    <xf numFmtId="0" fontId="3" fillId="0" borderId="8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indent="1"/>
    </xf>
    <xf numFmtId="0" fontId="6" fillId="4" borderId="4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165" fontId="6" fillId="5" borderId="21" xfId="0" applyNumberFormat="1" applyFont="1" applyFill="1" applyBorder="1" applyAlignment="1">
      <alignment horizontal="center" vertical="center" wrapText="1"/>
    </xf>
    <xf numFmtId="165" fontId="6" fillId="5" borderId="61" xfId="0" applyNumberFormat="1" applyFont="1" applyFill="1" applyBorder="1" applyAlignment="1">
      <alignment horizontal="center" vertical="center" wrapText="1"/>
    </xf>
    <xf numFmtId="165" fontId="6" fillId="5" borderId="32" xfId="0" applyNumberFormat="1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top"/>
    </xf>
    <xf numFmtId="0" fontId="6" fillId="4" borderId="23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6" fillId="4" borderId="64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5" fontId="3" fillId="5" borderId="21" xfId="1" applyNumberFormat="1" applyFont="1" applyFill="1" applyBorder="1" applyAlignment="1">
      <alignment horizontal="center" vertical="center" wrapText="1"/>
    </xf>
    <xf numFmtId="165" fontId="3" fillId="5" borderId="23" xfId="1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A5" zoomScale="90" zoomScaleNormal="90" workbookViewId="0">
      <selection activeCell="I13" sqref="I13"/>
    </sheetView>
  </sheetViews>
  <sheetFormatPr defaultRowHeight="14.4" x14ac:dyDescent="0.3"/>
  <cols>
    <col min="1" max="1" width="29.88671875" customWidth="1"/>
    <col min="2" max="2" width="13.88671875" customWidth="1"/>
    <col min="3" max="3" width="1.33203125" customWidth="1"/>
    <col min="4" max="4" width="12.6640625" customWidth="1"/>
    <col min="5" max="5" width="13.6640625" customWidth="1"/>
    <col min="6" max="8" width="15.88671875" customWidth="1"/>
    <col min="9" max="9" width="18" customWidth="1"/>
    <col min="10" max="10" width="15" customWidth="1"/>
    <col min="11" max="11" width="16.109375" customWidth="1"/>
    <col min="12" max="12" width="18.109375" customWidth="1"/>
    <col min="13" max="13" width="17.6640625" customWidth="1"/>
    <col min="14" max="14" width="1.44140625" customWidth="1"/>
    <col min="15" max="15" width="16.44140625" customWidth="1"/>
    <col min="16" max="16" width="18" customWidth="1"/>
    <col min="17" max="17" width="14.33203125" customWidth="1"/>
  </cols>
  <sheetData>
    <row r="1" spans="1:16" s="8" customFormat="1" ht="23.4" x14ac:dyDescent="0.45">
      <c r="A1" s="238" t="s">
        <v>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8" customFormat="1" ht="23.4" x14ac:dyDescent="0.45">
      <c r="A2" s="239" t="s">
        <v>85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30" customHeight="1" thickBot="1" x14ac:dyDescent="0.35">
      <c r="A4" s="5" t="s">
        <v>19</v>
      </c>
      <c r="B4" s="29"/>
      <c r="C4" s="249"/>
      <c r="D4" s="250"/>
      <c r="E4" s="250"/>
      <c r="F4" s="250"/>
      <c r="G4" s="250"/>
      <c r="H4" s="250"/>
      <c r="I4" s="250"/>
      <c r="J4" s="250"/>
      <c r="K4" s="250"/>
      <c r="L4" s="250"/>
      <c r="M4" s="251"/>
      <c r="O4" s="240" t="s">
        <v>20</v>
      </c>
      <c r="P4" s="240"/>
    </row>
    <row r="7" spans="1:16" ht="15" thickBot="1" x14ac:dyDescent="0.35"/>
    <row r="8" spans="1:16" ht="45.75" customHeight="1" x14ac:dyDescent="0.3">
      <c r="A8" s="234" t="s">
        <v>21</v>
      </c>
      <c r="B8" s="243" t="s">
        <v>71</v>
      </c>
      <c r="C8" s="52"/>
      <c r="D8" s="243" t="s">
        <v>22</v>
      </c>
      <c r="E8" s="234" t="s">
        <v>64</v>
      </c>
      <c r="F8" s="236" t="s">
        <v>18</v>
      </c>
      <c r="G8" s="237"/>
      <c r="H8" s="237"/>
      <c r="I8" s="233"/>
      <c r="J8" s="53"/>
      <c r="K8" s="234" t="s">
        <v>82</v>
      </c>
      <c r="L8" s="232" t="s">
        <v>65</v>
      </c>
      <c r="M8" s="233"/>
      <c r="N8" s="241"/>
      <c r="O8" s="245" t="s">
        <v>11</v>
      </c>
      <c r="P8" s="247" t="s">
        <v>75</v>
      </c>
    </row>
    <row r="9" spans="1:16" ht="195" customHeight="1" x14ac:dyDescent="0.3">
      <c r="A9" s="235"/>
      <c r="B9" s="244"/>
      <c r="C9" s="54"/>
      <c r="D9" s="244"/>
      <c r="E9" s="235"/>
      <c r="F9" s="55" t="s">
        <v>88</v>
      </c>
      <c r="G9" s="56" t="s">
        <v>87</v>
      </c>
      <c r="H9" s="56" t="s">
        <v>32</v>
      </c>
      <c r="I9" s="57" t="s">
        <v>72</v>
      </c>
      <c r="J9" s="58" t="s">
        <v>17</v>
      </c>
      <c r="K9" s="235" t="s">
        <v>33</v>
      </c>
      <c r="L9" s="59" t="s">
        <v>73</v>
      </c>
      <c r="M9" s="57" t="s">
        <v>74</v>
      </c>
      <c r="N9" s="242"/>
      <c r="O9" s="246"/>
      <c r="P9" s="248"/>
    </row>
    <row r="10" spans="1:16" s="4" customFormat="1" ht="20.25" customHeight="1" thickBot="1" x14ac:dyDescent="0.35">
      <c r="A10" s="100"/>
      <c r="B10" s="100"/>
      <c r="C10" s="101"/>
      <c r="D10" s="102" t="s">
        <v>5</v>
      </c>
      <c r="E10" s="103" t="s">
        <v>63</v>
      </c>
      <c r="F10" s="104" t="s">
        <v>6</v>
      </c>
      <c r="G10" s="105" t="s">
        <v>7</v>
      </c>
      <c r="H10" s="105" t="s">
        <v>8</v>
      </c>
      <c r="I10" s="106" t="s">
        <v>9</v>
      </c>
      <c r="J10" s="107" t="s">
        <v>34</v>
      </c>
      <c r="K10" s="108" t="s">
        <v>80</v>
      </c>
      <c r="L10" s="109" t="s">
        <v>79</v>
      </c>
      <c r="M10" s="106" t="s">
        <v>35</v>
      </c>
      <c r="N10" s="110"/>
      <c r="O10" s="111" t="s">
        <v>36</v>
      </c>
      <c r="P10" s="112" t="s">
        <v>81</v>
      </c>
    </row>
    <row r="11" spans="1:16" s="1" customFormat="1" ht="37.5" customHeight="1" thickTop="1" x14ac:dyDescent="0.3">
      <c r="A11" s="6" t="s">
        <v>1</v>
      </c>
      <c r="B11" s="51">
        <v>0</v>
      </c>
      <c r="C11" s="39"/>
      <c r="D11" s="60">
        <v>0</v>
      </c>
      <c r="E11" s="61">
        <f>F11</f>
        <v>0</v>
      </c>
      <c r="F11" s="62">
        <v>0</v>
      </c>
      <c r="G11" s="63"/>
      <c r="H11" s="63"/>
      <c r="I11" s="64"/>
      <c r="J11" s="65">
        <f>E11-D11</f>
        <v>0</v>
      </c>
      <c r="K11" s="66">
        <f>L11+M11</f>
        <v>0</v>
      </c>
      <c r="L11" s="67">
        <v>0</v>
      </c>
      <c r="M11" s="68">
        <v>0</v>
      </c>
      <c r="N11" s="69"/>
      <c r="O11" s="70">
        <v>0</v>
      </c>
      <c r="P11" s="71">
        <f>D11-O11</f>
        <v>0</v>
      </c>
    </row>
    <row r="12" spans="1:16" s="1" customFormat="1" ht="35.1" customHeight="1" thickBot="1" x14ac:dyDescent="0.35">
      <c r="A12" s="14" t="s">
        <v>0</v>
      </c>
      <c r="B12" s="36">
        <v>0</v>
      </c>
      <c r="C12" s="40"/>
      <c r="D12" s="72">
        <v>0</v>
      </c>
      <c r="E12" s="73">
        <f>F12+H12+I12</f>
        <v>0</v>
      </c>
      <c r="F12" s="74">
        <v>0</v>
      </c>
      <c r="G12" s="225"/>
      <c r="H12" s="75">
        <v>0</v>
      </c>
      <c r="I12" s="76">
        <v>0</v>
      </c>
      <c r="J12" s="77">
        <f>E12-D12</f>
        <v>0</v>
      </c>
      <c r="K12" s="78">
        <f>L12+M12</f>
        <v>0</v>
      </c>
      <c r="L12" s="79">
        <v>0</v>
      </c>
      <c r="M12" s="76">
        <v>0</v>
      </c>
      <c r="N12" s="80"/>
      <c r="O12" s="81">
        <v>0</v>
      </c>
      <c r="P12" s="82">
        <f>D12-O12</f>
        <v>0</v>
      </c>
    </row>
    <row r="13" spans="1:16" s="12" customFormat="1" ht="35.1" customHeight="1" thickTop="1" thickBot="1" x14ac:dyDescent="0.35">
      <c r="A13" s="19" t="s">
        <v>3</v>
      </c>
      <c r="B13" s="21">
        <f>SUM(B11:B12)</f>
        <v>0</v>
      </c>
      <c r="C13" s="35"/>
      <c r="D13" s="20">
        <f t="shared" ref="D13:F13" si="0">D11+D12</f>
        <v>0</v>
      </c>
      <c r="E13" s="21">
        <f t="shared" si="0"/>
        <v>0</v>
      </c>
      <c r="F13" s="22">
        <f t="shared" si="0"/>
        <v>0</v>
      </c>
      <c r="G13" s="23">
        <v>0</v>
      </c>
      <c r="H13" s="23">
        <f t="shared" ref="H13:I13" si="1">H12</f>
        <v>0</v>
      </c>
      <c r="I13" s="25">
        <f t="shared" si="1"/>
        <v>0</v>
      </c>
      <c r="J13" s="83">
        <f>J11+J12</f>
        <v>0</v>
      </c>
      <c r="K13" s="84">
        <f>K11+K12</f>
        <v>0</v>
      </c>
      <c r="L13" s="85">
        <f>L11+L12</f>
        <v>0</v>
      </c>
      <c r="M13" s="86">
        <f>M11+M12</f>
        <v>0</v>
      </c>
      <c r="N13" s="26"/>
      <c r="O13" s="22">
        <f>O11+O12</f>
        <v>0</v>
      </c>
      <c r="P13" s="25">
        <f>P11+P12</f>
        <v>0</v>
      </c>
    </row>
    <row r="14" spans="1:16" s="1" customFormat="1" ht="35.1" customHeight="1" thickBot="1" x14ac:dyDescent="0.35">
      <c r="A14" s="15" t="s">
        <v>2</v>
      </c>
      <c r="B14" s="37">
        <v>0</v>
      </c>
      <c r="C14" s="41"/>
      <c r="D14" s="87">
        <v>0</v>
      </c>
      <c r="E14" s="88">
        <f>F14+G14+H14+I14</f>
        <v>0</v>
      </c>
      <c r="F14" s="37">
        <v>0</v>
      </c>
      <c r="G14" s="89">
        <v>0</v>
      </c>
      <c r="H14" s="89">
        <v>0</v>
      </c>
      <c r="I14" s="38">
        <v>0</v>
      </c>
      <c r="J14" s="90">
        <f>E14-D14</f>
        <v>0</v>
      </c>
      <c r="K14" s="91">
        <f>L14+M14</f>
        <v>0</v>
      </c>
      <c r="L14" s="92">
        <v>0</v>
      </c>
      <c r="M14" s="38">
        <v>0</v>
      </c>
      <c r="N14" s="93"/>
      <c r="O14" s="94">
        <v>0</v>
      </c>
      <c r="P14" s="95">
        <f>D14-O14</f>
        <v>0</v>
      </c>
    </row>
    <row r="15" spans="1:16" s="2" customFormat="1" ht="35.1" customHeight="1" thickTop="1" thickBot="1" x14ac:dyDescent="0.35">
      <c r="A15" s="19" t="s">
        <v>4</v>
      </c>
      <c r="B15" s="21">
        <f>B14</f>
        <v>0</v>
      </c>
      <c r="C15" s="96"/>
      <c r="D15" s="20">
        <f>D14</f>
        <v>0</v>
      </c>
      <c r="E15" s="21">
        <f>E14</f>
        <v>0</v>
      </c>
      <c r="F15" s="21">
        <f>F14</f>
        <v>0</v>
      </c>
      <c r="G15" s="23">
        <f>G14</f>
        <v>0</v>
      </c>
      <c r="H15" s="23">
        <f t="shared" ref="H15:I15" si="2">H14</f>
        <v>0</v>
      </c>
      <c r="I15" s="25">
        <f t="shared" si="2"/>
        <v>0</v>
      </c>
      <c r="J15" s="20">
        <f>J14</f>
        <v>0</v>
      </c>
      <c r="K15" s="21">
        <f>K14</f>
        <v>0</v>
      </c>
      <c r="L15" s="24">
        <f>L14</f>
        <v>0</v>
      </c>
      <c r="M15" s="25">
        <f>M14</f>
        <v>0</v>
      </c>
      <c r="N15" s="26"/>
      <c r="O15" s="22">
        <f>O14</f>
        <v>0</v>
      </c>
      <c r="P15" s="25">
        <f>P14</f>
        <v>0</v>
      </c>
    </row>
    <row r="16" spans="1:16" s="13" customFormat="1" ht="36" customHeight="1" thickBot="1" x14ac:dyDescent="0.35">
      <c r="A16" s="42" t="s">
        <v>10</v>
      </c>
      <c r="B16" s="43">
        <f t="shared" ref="B16" si="3">B13+B15</f>
        <v>0</v>
      </c>
      <c r="C16" s="44"/>
      <c r="D16" s="45">
        <f t="shared" ref="D16:K16" si="4">D13+D15</f>
        <v>0</v>
      </c>
      <c r="E16" s="43">
        <f t="shared" si="4"/>
        <v>0</v>
      </c>
      <c r="F16" s="46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5">
        <f t="shared" si="4"/>
        <v>0</v>
      </c>
      <c r="K16" s="43">
        <f t="shared" si="4"/>
        <v>0</v>
      </c>
      <c r="L16" s="48">
        <f>L14+L15</f>
        <v>0</v>
      </c>
      <c r="M16" s="49">
        <f t="shared" ref="M16" si="5">M14+M15</f>
        <v>0</v>
      </c>
      <c r="N16" s="50"/>
      <c r="O16" s="46">
        <f>O13+O15</f>
        <v>0</v>
      </c>
      <c r="P16" s="49">
        <f>P13+P15</f>
        <v>0</v>
      </c>
    </row>
    <row r="17" spans="1:16" ht="15.6" x14ac:dyDescent="0.3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ht="15.6" x14ac:dyDescent="0.3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16.2" thickBot="1" x14ac:dyDescent="0.3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1:16" ht="17.25" customHeight="1" thickBot="1" x14ac:dyDescent="0.35">
      <c r="A20" s="97"/>
      <c r="B20" s="97"/>
      <c r="C20" s="97"/>
      <c r="D20" s="97"/>
      <c r="E20" s="97"/>
      <c r="F20" s="97"/>
      <c r="G20" s="97"/>
      <c r="H20" s="97"/>
      <c r="I20" s="228" t="s">
        <v>66</v>
      </c>
      <c r="J20" s="229"/>
      <c r="K20" s="117" t="s">
        <v>67</v>
      </c>
      <c r="L20" s="118" t="s">
        <v>68</v>
      </c>
      <c r="M20" s="119" t="s">
        <v>69</v>
      </c>
      <c r="N20" s="97"/>
      <c r="O20" s="97"/>
      <c r="P20" s="97"/>
    </row>
    <row r="21" spans="1:16" ht="76.5" customHeight="1" x14ac:dyDescent="0.3">
      <c r="A21" s="97"/>
      <c r="B21" s="97"/>
      <c r="C21" s="97"/>
      <c r="D21" s="97"/>
      <c r="E21" s="97"/>
      <c r="F21" s="97"/>
      <c r="G21" s="97"/>
      <c r="H21" s="97"/>
      <c r="I21" s="230"/>
      <c r="J21" s="231"/>
      <c r="K21" s="114">
        <f>D13*0.2</f>
        <v>0</v>
      </c>
      <c r="L21" s="115">
        <f>D15*0.2</f>
        <v>0</v>
      </c>
      <c r="M21" s="116">
        <f>K21+L21</f>
        <v>0</v>
      </c>
      <c r="N21" s="97"/>
      <c r="O21" s="97"/>
      <c r="P21" s="97"/>
    </row>
    <row r="22" spans="1:16" ht="26.25" customHeight="1" thickBot="1" x14ac:dyDescent="0.35">
      <c r="A22" s="97"/>
      <c r="B22" s="97"/>
      <c r="C22" s="97"/>
      <c r="D22" s="97"/>
      <c r="E22" s="97"/>
      <c r="F22" s="97"/>
      <c r="G22" s="97"/>
      <c r="H22" s="97"/>
      <c r="I22" s="226" t="s">
        <v>70</v>
      </c>
      <c r="J22" s="227"/>
      <c r="K22" s="113">
        <f>O13</f>
        <v>0</v>
      </c>
      <c r="L22" s="98">
        <f>O15</f>
        <v>0</v>
      </c>
      <c r="M22" s="99">
        <f>K22+L22</f>
        <v>0</v>
      </c>
      <c r="N22" s="97"/>
      <c r="O22" s="97"/>
      <c r="P22" s="97"/>
    </row>
  </sheetData>
  <mergeCells count="16">
    <mergeCell ref="A1:P1"/>
    <mergeCell ref="A2:P2"/>
    <mergeCell ref="O4:P4"/>
    <mergeCell ref="N8:N9"/>
    <mergeCell ref="A8:A9"/>
    <mergeCell ref="D8:D9"/>
    <mergeCell ref="E8:E9"/>
    <mergeCell ref="O8:O9"/>
    <mergeCell ref="P8:P9"/>
    <mergeCell ref="C4:M4"/>
    <mergeCell ref="B8:B9"/>
    <mergeCell ref="I22:J22"/>
    <mergeCell ref="I20:J21"/>
    <mergeCell ref="L8:M8"/>
    <mergeCell ref="K8:K9"/>
    <mergeCell ref="F8:I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O13:P13 J13:K13 B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="80" zoomScaleNormal="80" workbookViewId="0">
      <selection activeCell="V15" sqref="V15"/>
    </sheetView>
  </sheetViews>
  <sheetFormatPr defaultRowHeight="14.4" x14ac:dyDescent="0.3"/>
  <cols>
    <col min="1" max="1" width="13.109375" customWidth="1"/>
    <col min="2" max="2" width="1.33203125" customWidth="1"/>
    <col min="3" max="3" width="13.44140625" customWidth="1"/>
    <col min="4" max="5" width="13.6640625" customWidth="1"/>
    <col min="6" max="6" width="1.109375" customWidth="1"/>
    <col min="7" max="7" width="13.88671875" customWidth="1"/>
    <col min="8" max="9" width="13.5546875" customWidth="1"/>
    <col min="10" max="10" width="11.88671875" customWidth="1"/>
    <col min="11" max="12" width="12.5546875" customWidth="1"/>
    <col min="13" max="13" width="16.109375" customWidth="1"/>
    <col min="14" max="14" width="1.33203125" customWidth="1"/>
    <col min="15" max="16" width="17.88671875" customWidth="1"/>
    <col min="17" max="17" width="18.88671875" customWidth="1"/>
    <col min="18" max="18" width="1.33203125" customWidth="1"/>
    <col min="19" max="19" width="17.88671875" customWidth="1"/>
    <col min="20" max="20" width="20.109375" customWidth="1"/>
    <col min="21" max="21" width="17.88671875" customWidth="1"/>
    <col min="22" max="22" width="14.33203125" customWidth="1"/>
  </cols>
  <sheetData>
    <row r="1" spans="1:22" s="8" customFormat="1" ht="23.4" x14ac:dyDescent="0.45">
      <c r="A1" s="238" t="s">
        <v>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9"/>
    </row>
    <row r="2" spans="1:22" s="8" customFormat="1" ht="23.4" x14ac:dyDescent="0.45">
      <c r="A2" s="239" t="s">
        <v>85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10"/>
    </row>
    <row r="3" spans="1:22" ht="15" thickBot="1" x14ac:dyDescent="0.35">
      <c r="G3" s="3"/>
      <c r="H3" s="3"/>
      <c r="I3" s="3"/>
      <c r="J3" s="3"/>
      <c r="K3" s="3"/>
      <c r="L3" s="3"/>
    </row>
    <row r="4" spans="1:22" ht="30" customHeight="1" thickBot="1" x14ac:dyDescent="0.35">
      <c r="A4" s="5" t="s">
        <v>19</v>
      </c>
      <c r="B4" s="29"/>
      <c r="C4" s="29"/>
      <c r="D4" s="29"/>
      <c r="E4" s="249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1"/>
      <c r="R4" s="34"/>
      <c r="S4" s="240" t="s">
        <v>16</v>
      </c>
      <c r="T4" s="240"/>
      <c r="U4" s="240"/>
    </row>
    <row r="7" spans="1:22" ht="15" thickBot="1" x14ac:dyDescent="0.35"/>
    <row r="8" spans="1:22" ht="25.5" customHeight="1" thickBot="1" x14ac:dyDescent="0.35">
      <c r="A8" s="234" t="s">
        <v>16</v>
      </c>
      <c r="B8" s="243"/>
      <c r="C8" s="120"/>
      <c r="D8" s="258" t="s">
        <v>23</v>
      </c>
      <c r="E8" s="259"/>
      <c r="F8" s="207"/>
      <c r="G8" s="189"/>
      <c r="H8" s="190"/>
      <c r="I8" s="189"/>
      <c r="J8" s="263" t="s">
        <v>23</v>
      </c>
      <c r="K8" s="264"/>
      <c r="L8" s="265"/>
      <c r="M8" s="190"/>
      <c r="N8" s="256"/>
      <c r="O8" s="190"/>
      <c r="P8" s="189"/>
      <c r="Q8" s="190"/>
      <c r="R8" s="53"/>
      <c r="S8" s="190"/>
      <c r="T8" s="189"/>
      <c r="U8" s="191"/>
    </row>
    <row r="9" spans="1:22" ht="210" customHeight="1" thickBot="1" x14ac:dyDescent="0.35">
      <c r="A9" s="255"/>
      <c r="B9" s="260"/>
      <c r="C9" s="222" t="s">
        <v>71</v>
      </c>
      <c r="D9" s="208" t="s">
        <v>59</v>
      </c>
      <c r="E9" s="223" t="s">
        <v>60</v>
      </c>
      <c r="F9" s="224"/>
      <c r="G9" s="192" t="s">
        <v>22</v>
      </c>
      <c r="H9" s="194" t="s">
        <v>76</v>
      </c>
      <c r="I9" s="192" t="s">
        <v>77</v>
      </c>
      <c r="J9" s="193" t="s">
        <v>86</v>
      </c>
      <c r="K9" s="195" t="s">
        <v>27</v>
      </c>
      <c r="L9" s="196" t="s">
        <v>28</v>
      </c>
      <c r="M9" s="194" t="s">
        <v>17</v>
      </c>
      <c r="N9" s="257"/>
      <c r="O9" s="194" t="s">
        <v>78</v>
      </c>
      <c r="P9" s="192" t="s">
        <v>56</v>
      </c>
      <c r="Q9" s="194" t="s">
        <v>31</v>
      </c>
      <c r="R9" s="192"/>
      <c r="S9" s="194" t="s">
        <v>53</v>
      </c>
      <c r="T9" s="192" t="s">
        <v>55</v>
      </c>
      <c r="U9" s="197" t="s">
        <v>54</v>
      </c>
    </row>
    <row r="10" spans="1:22" s="4" customFormat="1" ht="16.2" thickBot="1" x14ac:dyDescent="0.35">
      <c r="A10" s="121"/>
      <c r="B10" s="122"/>
      <c r="C10" s="121" t="s">
        <v>84</v>
      </c>
      <c r="D10" s="209" t="s">
        <v>61</v>
      </c>
      <c r="E10" s="123" t="s">
        <v>62</v>
      </c>
      <c r="F10" s="216"/>
      <c r="G10" s="122" t="s">
        <v>5</v>
      </c>
      <c r="H10" s="124" t="s">
        <v>58</v>
      </c>
      <c r="I10" s="122" t="s">
        <v>48</v>
      </c>
      <c r="J10" s="121" t="s">
        <v>44</v>
      </c>
      <c r="K10" s="125" t="s">
        <v>8</v>
      </c>
      <c r="L10" s="126" t="s">
        <v>9</v>
      </c>
      <c r="M10" s="124" t="s">
        <v>34</v>
      </c>
      <c r="N10" s="122"/>
      <c r="O10" s="124" t="s">
        <v>45</v>
      </c>
      <c r="P10" s="122" t="s">
        <v>51</v>
      </c>
      <c r="Q10" s="124" t="s">
        <v>46</v>
      </c>
      <c r="R10" s="122"/>
      <c r="S10" s="124" t="s">
        <v>47</v>
      </c>
      <c r="T10" s="127" t="s">
        <v>50</v>
      </c>
      <c r="U10" s="126" t="s">
        <v>49</v>
      </c>
    </row>
    <row r="11" spans="1:22" s="17" customFormat="1" ht="15.9" customHeight="1" x14ac:dyDescent="0.3">
      <c r="A11" s="186" t="s">
        <v>37</v>
      </c>
      <c r="B11" s="128"/>
      <c r="C11" s="210">
        <v>0</v>
      </c>
      <c r="D11" s="210">
        <v>0</v>
      </c>
      <c r="E11" s="129">
        <v>0</v>
      </c>
      <c r="F11" s="217"/>
      <c r="G11" s="130">
        <v>0</v>
      </c>
      <c r="H11" s="131">
        <f>J11+K11</f>
        <v>0</v>
      </c>
      <c r="I11" s="132">
        <f>J11+L11</f>
        <v>0</v>
      </c>
      <c r="J11" s="133">
        <v>0</v>
      </c>
      <c r="K11" s="134">
        <v>0</v>
      </c>
      <c r="L11" s="135">
        <v>0</v>
      </c>
      <c r="M11" s="131">
        <f t="shared" ref="M11:M17" si="0">H11-G11</f>
        <v>0</v>
      </c>
      <c r="N11" s="132"/>
      <c r="O11" s="136">
        <v>46291</v>
      </c>
      <c r="P11" s="137">
        <f t="shared" ref="P11:P17" si="1">G11*O11</f>
        <v>0</v>
      </c>
      <c r="Q11" s="252"/>
      <c r="R11" s="132"/>
      <c r="S11" s="138">
        <v>0</v>
      </c>
      <c r="T11" s="137">
        <f>S11*O11</f>
        <v>0</v>
      </c>
      <c r="U11" s="132">
        <f>H11-S11</f>
        <v>0</v>
      </c>
    </row>
    <row r="12" spans="1:22" s="17" customFormat="1" ht="15.9" customHeight="1" x14ac:dyDescent="0.3">
      <c r="A12" s="187" t="s">
        <v>38</v>
      </c>
      <c r="B12" s="128"/>
      <c r="C12" s="211">
        <v>0</v>
      </c>
      <c r="D12" s="211">
        <v>0</v>
      </c>
      <c r="E12" s="139">
        <v>0</v>
      </c>
      <c r="F12" s="218"/>
      <c r="G12" s="140">
        <v>0</v>
      </c>
      <c r="H12" s="141">
        <f>J12+K12</f>
        <v>0</v>
      </c>
      <c r="I12" s="132">
        <f t="shared" ref="I12:I17" si="2">J12+L12</f>
        <v>0</v>
      </c>
      <c r="J12" s="142">
        <v>0</v>
      </c>
      <c r="K12" s="143">
        <v>0</v>
      </c>
      <c r="L12" s="144">
        <v>0</v>
      </c>
      <c r="M12" s="131">
        <f t="shared" si="0"/>
        <v>0</v>
      </c>
      <c r="N12" s="145"/>
      <c r="O12" s="146">
        <v>43620</v>
      </c>
      <c r="P12" s="137">
        <f t="shared" si="1"/>
        <v>0</v>
      </c>
      <c r="Q12" s="253"/>
      <c r="R12" s="145"/>
      <c r="S12" s="147">
        <v>0</v>
      </c>
      <c r="T12" s="137">
        <f t="shared" ref="T12:T17" si="3">S12*O12</f>
        <v>0</v>
      </c>
      <c r="U12" s="132">
        <f t="shared" ref="U12:U17" si="4">H12-S12</f>
        <v>0</v>
      </c>
    </row>
    <row r="13" spans="1:22" s="17" customFormat="1" ht="15.9" customHeight="1" x14ac:dyDescent="0.3">
      <c r="A13" s="187" t="s">
        <v>39</v>
      </c>
      <c r="B13" s="128"/>
      <c r="C13" s="211">
        <v>0</v>
      </c>
      <c r="D13" s="211">
        <v>0</v>
      </c>
      <c r="E13" s="139">
        <v>0</v>
      </c>
      <c r="F13" s="218"/>
      <c r="G13" s="140">
        <v>0</v>
      </c>
      <c r="H13" s="141">
        <f t="shared" ref="H13:H16" si="5">J13+K13</f>
        <v>0</v>
      </c>
      <c r="I13" s="132">
        <f t="shared" si="2"/>
        <v>0</v>
      </c>
      <c r="J13" s="142">
        <v>0</v>
      </c>
      <c r="K13" s="143">
        <v>0</v>
      </c>
      <c r="L13" s="144">
        <v>0</v>
      </c>
      <c r="M13" s="131">
        <f t="shared" si="0"/>
        <v>0</v>
      </c>
      <c r="N13" s="145"/>
      <c r="O13" s="146">
        <v>40841</v>
      </c>
      <c r="P13" s="137">
        <f t="shared" si="1"/>
        <v>0</v>
      </c>
      <c r="Q13" s="253"/>
      <c r="R13" s="145"/>
      <c r="S13" s="147">
        <v>0</v>
      </c>
      <c r="T13" s="137">
        <f t="shared" si="3"/>
        <v>0</v>
      </c>
      <c r="U13" s="132">
        <f t="shared" si="4"/>
        <v>0</v>
      </c>
    </row>
    <row r="14" spans="1:22" s="17" customFormat="1" ht="15.9" customHeight="1" x14ac:dyDescent="0.3">
      <c r="A14" s="187" t="s">
        <v>40</v>
      </c>
      <c r="B14" s="128"/>
      <c r="C14" s="211">
        <v>0</v>
      </c>
      <c r="D14" s="211">
        <v>0</v>
      </c>
      <c r="E14" s="139">
        <v>0</v>
      </c>
      <c r="F14" s="218"/>
      <c r="G14" s="140">
        <v>0</v>
      </c>
      <c r="H14" s="141">
        <f t="shared" si="5"/>
        <v>0</v>
      </c>
      <c r="I14" s="132">
        <f t="shared" si="2"/>
        <v>0</v>
      </c>
      <c r="J14" s="142">
        <v>0</v>
      </c>
      <c r="K14" s="143">
        <v>0</v>
      </c>
      <c r="L14" s="144">
        <v>0</v>
      </c>
      <c r="M14" s="131">
        <f t="shared" si="0"/>
        <v>0</v>
      </c>
      <c r="N14" s="145"/>
      <c r="O14" s="146">
        <v>38346</v>
      </c>
      <c r="P14" s="137">
        <f t="shared" si="1"/>
        <v>0</v>
      </c>
      <c r="Q14" s="253"/>
      <c r="R14" s="145"/>
      <c r="S14" s="147">
        <v>0</v>
      </c>
      <c r="T14" s="137">
        <f t="shared" si="3"/>
        <v>0</v>
      </c>
      <c r="U14" s="132">
        <f t="shared" si="4"/>
        <v>0</v>
      </c>
    </row>
    <row r="15" spans="1:22" s="17" customFormat="1" ht="15.9" customHeight="1" x14ac:dyDescent="0.3">
      <c r="A15" s="187" t="s">
        <v>43</v>
      </c>
      <c r="B15" s="128"/>
      <c r="C15" s="211">
        <v>0</v>
      </c>
      <c r="D15" s="211">
        <v>0</v>
      </c>
      <c r="E15" s="139">
        <v>0</v>
      </c>
      <c r="F15" s="218"/>
      <c r="G15" s="140">
        <v>0</v>
      </c>
      <c r="H15" s="141">
        <f t="shared" si="5"/>
        <v>0</v>
      </c>
      <c r="I15" s="132">
        <f t="shared" si="2"/>
        <v>0</v>
      </c>
      <c r="J15" s="142">
        <v>0</v>
      </c>
      <c r="K15" s="143">
        <v>0</v>
      </c>
      <c r="L15" s="144">
        <v>0</v>
      </c>
      <c r="M15" s="131">
        <f t="shared" si="0"/>
        <v>0</v>
      </c>
      <c r="N15" s="145"/>
      <c r="O15" s="146">
        <v>34908</v>
      </c>
      <c r="P15" s="137">
        <f t="shared" si="1"/>
        <v>0</v>
      </c>
      <c r="Q15" s="253"/>
      <c r="R15" s="145"/>
      <c r="S15" s="147">
        <v>0</v>
      </c>
      <c r="T15" s="137">
        <f t="shared" si="3"/>
        <v>0</v>
      </c>
      <c r="U15" s="132">
        <f t="shared" si="4"/>
        <v>0</v>
      </c>
    </row>
    <row r="16" spans="1:22" s="17" customFormat="1" ht="15.9" customHeight="1" x14ac:dyDescent="0.3">
      <c r="A16" s="187" t="s">
        <v>41</v>
      </c>
      <c r="B16" s="128"/>
      <c r="C16" s="211">
        <v>0</v>
      </c>
      <c r="D16" s="211">
        <v>0</v>
      </c>
      <c r="E16" s="139">
        <v>0</v>
      </c>
      <c r="F16" s="218"/>
      <c r="G16" s="140">
        <v>0</v>
      </c>
      <c r="H16" s="141">
        <f t="shared" si="5"/>
        <v>0</v>
      </c>
      <c r="I16" s="132">
        <f t="shared" si="2"/>
        <v>0</v>
      </c>
      <c r="J16" s="142">
        <v>0</v>
      </c>
      <c r="K16" s="143">
        <v>0</v>
      </c>
      <c r="L16" s="144">
        <v>0</v>
      </c>
      <c r="M16" s="131">
        <f t="shared" si="0"/>
        <v>0</v>
      </c>
      <c r="N16" s="145"/>
      <c r="O16" s="146">
        <v>33048</v>
      </c>
      <c r="P16" s="137">
        <f t="shared" si="1"/>
        <v>0</v>
      </c>
      <c r="Q16" s="253"/>
      <c r="R16" s="145"/>
      <c r="S16" s="147">
        <v>0</v>
      </c>
      <c r="T16" s="137">
        <f t="shared" si="3"/>
        <v>0</v>
      </c>
      <c r="U16" s="132">
        <f t="shared" si="4"/>
        <v>0</v>
      </c>
    </row>
    <row r="17" spans="1:21" s="17" customFormat="1" ht="15.9" customHeight="1" thickBot="1" x14ac:dyDescent="0.35">
      <c r="A17" s="188" t="s">
        <v>42</v>
      </c>
      <c r="B17" s="148"/>
      <c r="C17" s="212">
        <v>0</v>
      </c>
      <c r="D17" s="212">
        <v>0</v>
      </c>
      <c r="E17" s="149">
        <v>0</v>
      </c>
      <c r="F17" s="219"/>
      <c r="G17" s="150">
        <v>0</v>
      </c>
      <c r="H17" s="151">
        <f>J17+K17</f>
        <v>0</v>
      </c>
      <c r="I17" s="132">
        <f t="shared" si="2"/>
        <v>0</v>
      </c>
      <c r="J17" s="152">
        <v>0</v>
      </c>
      <c r="K17" s="153">
        <v>0</v>
      </c>
      <c r="L17" s="154">
        <v>0</v>
      </c>
      <c r="M17" s="131">
        <f t="shared" si="0"/>
        <v>0</v>
      </c>
      <c r="N17" s="155"/>
      <c r="O17" s="156">
        <v>31907</v>
      </c>
      <c r="P17" s="137">
        <f t="shared" si="1"/>
        <v>0</v>
      </c>
      <c r="Q17" s="253"/>
      <c r="R17" s="155"/>
      <c r="S17" s="157">
        <v>0</v>
      </c>
      <c r="T17" s="137">
        <f t="shared" si="3"/>
        <v>0</v>
      </c>
      <c r="U17" s="132">
        <f t="shared" si="4"/>
        <v>0</v>
      </c>
    </row>
    <row r="18" spans="1:21" s="12" customFormat="1" ht="16.2" thickBot="1" x14ac:dyDescent="0.35">
      <c r="A18" s="27" t="s">
        <v>12</v>
      </c>
      <c r="B18" s="32"/>
      <c r="C18" s="213">
        <f t="shared" ref="C18" si="6">SUM(C11:C17)</f>
        <v>0</v>
      </c>
      <c r="D18" s="213">
        <f t="shared" ref="D18:E18" si="7">SUM(D11:D17)</f>
        <v>0</v>
      </c>
      <c r="E18" s="30">
        <f t="shared" si="7"/>
        <v>0</v>
      </c>
      <c r="F18" s="220"/>
      <c r="G18" s="158">
        <f>SUM(G11:G17)</f>
        <v>0</v>
      </c>
      <c r="H18" s="159">
        <f t="shared" ref="H18:L18" si="8">SUM(H11:H17)</f>
        <v>0</v>
      </c>
      <c r="I18" s="158">
        <f t="shared" si="8"/>
        <v>0</v>
      </c>
      <c r="J18" s="160">
        <f t="shared" si="8"/>
        <v>0</v>
      </c>
      <c r="K18" s="161">
        <f t="shared" si="8"/>
        <v>0</v>
      </c>
      <c r="L18" s="159">
        <f t="shared" si="8"/>
        <v>0</v>
      </c>
      <c r="M18" s="162">
        <f>SUM(M11:M17)</f>
        <v>0</v>
      </c>
      <c r="N18" s="163"/>
      <c r="O18" s="164"/>
      <c r="P18" s="165">
        <f>SUM(P11:P17)</f>
        <v>0</v>
      </c>
      <c r="Q18" s="253"/>
      <c r="R18" s="158"/>
      <c r="S18" s="162">
        <f t="shared" ref="S18" si="9">SUM(S11:S17)</f>
        <v>0</v>
      </c>
      <c r="T18" s="165">
        <f>SUM(T11:T17)</f>
        <v>0</v>
      </c>
      <c r="U18" s="158">
        <f>SUM(U11:U17)</f>
        <v>0</v>
      </c>
    </row>
    <row r="19" spans="1:21" s="17" customFormat="1" ht="15.9" customHeight="1" x14ac:dyDescent="0.3">
      <c r="A19" s="186" t="s">
        <v>38</v>
      </c>
      <c r="B19" s="128"/>
      <c r="C19" s="211">
        <v>0</v>
      </c>
      <c r="D19" s="211">
        <v>0</v>
      </c>
      <c r="E19" s="139">
        <v>0</v>
      </c>
      <c r="F19" s="217"/>
      <c r="G19" s="130">
        <v>0</v>
      </c>
      <c r="H19" s="131">
        <f>J19+K19</f>
        <v>0</v>
      </c>
      <c r="I19" s="132">
        <f>J19+L19</f>
        <v>0</v>
      </c>
      <c r="J19" s="133">
        <v>0</v>
      </c>
      <c r="K19" s="134">
        <v>0</v>
      </c>
      <c r="L19" s="135">
        <v>0</v>
      </c>
      <c r="M19" s="131">
        <f t="shared" ref="M19:M24" si="10">H19-G19</f>
        <v>0</v>
      </c>
      <c r="N19" s="132"/>
      <c r="O19" s="136">
        <v>32960</v>
      </c>
      <c r="P19" s="137">
        <f t="shared" ref="P19:P24" si="11">G19*O19</f>
        <v>0</v>
      </c>
      <c r="Q19" s="253"/>
      <c r="R19" s="132"/>
      <c r="S19" s="138">
        <v>0</v>
      </c>
      <c r="T19" s="137">
        <f>S19*O19</f>
        <v>0</v>
      </c>
      <c r="U19" s="132">
        <f>H19-S19</f>
        <v>0</v>
      </c>
    </row>
    <row r="20" spans="1:21" s="17" customFormat="1" ht="15.9" customHeight="1" x14ac:dyDescent="0.3">
      <c r="A20" s="187" t="s">
        <v>39</v>
      </c>
      <c r="B20" s="128"/>
      <c r="C20" s="211">
        <v>0</v>
      </c>
      <c r="D20" s="211">
        <v>0</v>
      </c>
      <c r="E20" s="139">
        <v>0</v>
      </c>
      <c r="F20" s="218"/>
      <c r="G20" s="140">
        <v>0</v>
      </c>
      <c r="H20" s="141">
        <f>J20+K20</f>
        <v>0</v>
      </c>
      <c r="I20" s="132">
        <f t="shared" ref="I20:I24" si="12">J20+L20</f>
        <v>0</v>
      </c>
      <c r="J20" s="142">
        <v>0</v>
      </c>
      <c r="K20" s="143">
        <v>0</v>
      </c>
      <c r="L20" s="144">
        <v>0</v>
      </c>
      <c r="M20" s="131">
        <f t="shared" si="10"/>
        <v>0</v>
      </c>
      <c r="N20" s="145"/>
      <c r="O20" s="146">
        <v>32034</v>
      </c>
      <c r="P20" s="137">
        <f t="shared" si="11"/>
        <v>0</v>
      </c>
      <c r="Q20" s="253"/>
      <c r="R20" s="145"/>
      <c r="S20" s="147">
        <v>0</v>
      </c>
      <c r="T20" s="166">
        <f t="shared" ref="T20:T24" si="13">S20*O20</f>
        <v>0</v>
      </c>
      <c r="U20" s="132">
        <f t="shared" ref="U20:U24" si="14">H20-S20</f>
        <v>0</v>
      </c>
    </row>
    <row r="21" spans="1:21" s="17" customFormat="1" ht="15.9" customHeight="1" x14ac:dyDescent="0.3">
      <c r="A21" s="187" t="s">
        <v>40</v>
      </c>
      <c r="B21" s="128"/>
      <c r="C21" s="211">
        <v>0</v>
      </c>
      <c r="D21" s="211">
        <v>0</v>
      </c>
      <c r="E21" s="139">
        <v>0</v>
      </c>
      <c r="F21" s="218"/>
      <c r="G21" s="140">
        <v>0</v>
      </c>
      <c r="H21" s="141">
        <f t="shared" ref="H21:H24" si="15">J21+K21</f>
        <v>0</v>
      </c>
      <c r="I21" s="132">
        <f t="shared" si="12"/>
        <v>0</v>
      </c>
      <c r="J21" s="142">
        <v>0</v>
      </c>
      <c r="K21" s="143">
        <v>0</v>
      </c>
      <c r="L21" s="144">
        <v>0</v>
      </c>
      <c r="M21" s="131">
        <f t="shared" si="10"/>
        <v>0</v>
      </c>
      <c r="N21" s="145"/>
      <c r="O21" s="146">
        <v>30988</v>
      </c>
      <c r="P21" s="137">
        <f t="shared" si="11"/>
        <v>0</v>
      </c>
      <c r="Q21" s="253"/>
      <c r="R21" s="145"/>
      <c r="S21" s="147">
        <v>0</v>
      </c>
      <c r="T21" s="166">
        <f t="shared" si="13"/>
        <v>0</v>
      </c>
      <c r="U21" s="132">
        <f t="shared" si="14"/>
        <v>0</v>
      </c>
    </row>
    <row r="22" spans="1:21" s="17" customFormat="1" ht="15.9" customHeight="1" x14ac:dyDescent="0.3">
      <c r="A22" s="187" t="s">
        <v>43</v>
      </c>
      <c r="B22" s="128"/>
      <c r="C22" s="211">
        <v>0</v>
      </c>
      <c r="D22" s="211">
        <v>0</v>
      </c>
      <c r="E22" s="139">
        <v>0</v>
      </c>
      <c r="F22" s="218"/>
      <c r="G22" s="140">
        <v>0</v>
      </c>
      <c r="H22" s="141">
        <f t="shared" si="15"/>
        <v>0</v>
      </c>
      <c r="I22" s="132">
        <f t="shared" si="12"/>
        <v>0</v>
      </c>
      <c r="J22" s="142">
        <v>0</v>
      </c>
      <c r="K22" s="143">
        <v>0</v>
      </c>
      <c r="L22" s="144">
        <v>0</v>
      </c>
      <c r="M22" s="131">
        <f t="shared" si="10"/>
        <v>0</v>
      </c>
      <c r="N22" s="145"/>
      <c r="O22" s="146">
        <v>29259</v>
      </c>
      <c r="P22" s="137">
        <f t="shared" si="11"/>
        <v>0</v>
      </c>
      <c r="Q22" s="253"/>
      <c r="R22" s="145"/>
      <c r="S22" s="147">
        <v>0</v>
      </c>
      <c r="T22" s="166">
        <f t="shared" si="13"/>
        <v>0</v>
      </c>
      <c r="U22" s="132">
        <f t="shared" si="14"/>
        <v>0</v>
      </c>
    </row>
    <row r="23" spans="1:21" s="17" customFormat="1" ht="15.9" customHeight="1" x14ac:dyDescent="0.3">
      <c r="A23" s="187" t="s">
        <v>41</v>
      </c>
      <c r="B23" s="128"/>
      <c r="C23" s="211">
        <v>0</v>
      </c>
      <c r="D23" s="211">
        <v>0</v>
      </c>
      <c r="E23" s="139">
        <v>0</v>
      </c>
      <c r="F23" s="218"/>
      <c r="G23" s="140">
        <v>0</v>
      </c>
      <c r="H23" s="141">
        <f t="shared" si="15"/>
        <v>0</v>
      </c>
      <c r="I23" s="132">
        <f t="shared" si="12"/>
        <v>0</v>
      </c>
      <c r="J23" s="142">
        <v>0</v>
      </c>
      <c r="K23" s="143">
        <v>0</v>
      </c>
      <c r="L23" s="144">
        <v>0</v>
      </c>
      <c r="M23" s="131">
        <f t="shared" si="10"/>
        <v>0</v>
      </c>
      <c r="N23" s="145"/>
      <c r="O23" s="146">
        <v>27485</v>
      </c>
      <c r="P23" s="137">
        <f t="shared" si="11"/>
        <v>0</v>
      </c>
      <c r="Q23" s="253"/>
      <c r="R23" s="145"/>
      <c r="S23" s="147">
        <v>0</v>
      </c>
      <c r="T23" s="166">
        <f t="shared" si="13"/>
        <v>0</v>
      </c>
      <c r="U23" s="132">
        <f t="shared" si="14"/>
        <v>0</v>
      </c>
    </row>
    <row r="24" spans="1:21" s="17" customFormat="1" ht="15.9" customHeight="1" thickBot="1" x14ac:dyDescent="0.35">
      <c r="A24" s="188" t="s">
        <v>42</v>
      </c>
      <c r="B24" s="148"/>
      <c r="C24" s="212">
        <v>0</v>
      </c>
      <c r="D24" s="212">
        <v>0</v>
      </c>
      <c r="E24" s="149">
        <v>0</v>
      </c>
      <c r="F24" s="219"/>
      <c r="G24" s="150">
        <v>0</v>
      </c>
      <c r="H24" s="141">
        <f t="shared" si="15"/>
        <v>0</v>
      </c>
      <c r="I24" s="132">
        <f t="shared" si="12"/>
        <v>0</v>
      </c>
      <c r="J24" s="152">
        <v>0</v>
      </c>
      <c r="K24" s="153">
        <v>0</v>
      </c>
      <c r="L24" s="154">
        <v>0</v>
      </c>
      <c r="M24" s="131">
        <f t="shared" si="10"/>
        <v>0</v>
      </c>
      <c r="N24" s="155"/>
      <c r="O24" s="156">
        <v>26134</v>
      </c>
      <c r="P24" s="137">
        <f t="shared" si="11"/>
        <v>0</v>
      </c>
      <c r="Q24" s="253"/>
      <c r="R24" s="155"/>
      <c r="S24" s="157">
        <v>0</v>
      </c>
      <c r="T24" s="167">
        <f t="shared" si="13"/>
        <v>0</v>
      </c>
      <c r="U24" s="132">
        <f t="shared" si="14"/>
        <v>0</v>
      </c>
    </row>
    <row r="25" spans="1:21" s="16" customFormat="1" ht="16.2" thickBot="1" x14ac:dyDescent="0.35">
      <c r="A25" s="27" t="s">
        <v>13</v>
      </c>
      <c r="B25" s="32"/>
      <c r="C25" s="213">
        <f t="shared" ref="C25" si="16">SUM(C19:C24)</f>
        <v>0</v>
      </c>
      <c r="D25" s="213">
        <f t="shared" ref="D25:E25" si="17">SUM(D19:D24)</f>
        <v>0</v>
      </c>
      <c r="E25" s="30">
        <f t="shared" si="17"/>
        <v>0</v>
      </c>
      <c r="F25" s="220"/>
      <c r="G25" s="158">
        <f t="shared" ref="G25:M25" si="18">SUM(G19:G24)</f>
        <v>0</v>
      </c>
      <c r="H25" s="159">
        <f t="shared" si="18"/>
        <v>0</v>
      </c>
      <c r="I25" s="158">
        <f t="shared" si="18"/>
        <v>0</v>
      </c>
      <c r="J25" s="160">
        <f t="shared" si="18"/>
        <v>0</v>
      </c>
      <c r="K25" s="161">
        <f t="shared" si="18"/>
        <v>0</v>
      </c>
      <c r="L25" s="159">
        <f t="shared" si="18"/>
        <v>0</v>
      </c>
      <c r="M25" s="162">
        <f t="shared" si="18"/>
        <v>0</v>
      </c>
      <c r="N25" s="163"/>
      <c r="O25" s="164"/>
      <c r="P25" s="168">
        <f>SUM(P19:P24)</f>
        <v>0</v>
      </c>
      <c r="Q25" s="253"/>
      <c r="R25" s="158"/>
      <c r="S25" s="162">
        <f>SUM(S19:S24)</f>
        <v>0</v>
      </c>
      <c r="T25" s="165">
        <f>SUM(T19:T24)</f>
        <v>0</v>
      </c>
      <c r="U25" s="158">
        <f>SUM(U19:U24)</f>
        <v>0</v>
      </c>
    </row>
    <row r="26" spans="1:21" s="17" customFormat="1" ht="15.9" customHeight="1" x14ac:dyDescent="0.3">
      <c r="A26" s="186" t="s">
        <v>43</v>
      </c>
      <c r="B26" s="128"/>
      <c r="C26" s="210">
        <v>0</v>
      </c>
      <c r="D26" s="210">
        <v>0</v>
      </c>
      <c r="E26" s="129">
        <v>0</v>
      </c>
      <c r="F26" s="217"/>
      <c r="G26" s="130">
        <v>0</v>
      </c>
      <c r="H26" s="131">
        <f>J26+K26</f>
        <v>0</v>
      </c>
      <c r="I26" s="132">
        <f>J26+L26</f>
        <v>0</v>
      </c>
      <c r="J26" s="133">
        <v>0</v>
      </c>
      <c r="K26" s="134">
        <v>0</v>
      </c>
      <c r="L26" s="135">
        <v>0</v>
      </c>
      <c r="M26" s="131">
        <f>H26-G26</f>
        <v>0</v>
      </c>
      <c r="N26" s="132"/>
      <c r="O26" s="136">
        <v>26582</v>
      </c>
      <c r="P26" s="137">
        <f>G26*O26</f>
        <v>0</v>
      </c>
      <c r="Q26" s="253"/>
      <c r="R26" s="132"/>
      <c r="S26" s="138">
        <v>0</v>
      </c>
      <c r="T26" s="137">
        <f>S26*O26</f>
        <v>0</v>
      </c>
      <c r="U26" s="132">
        <f>H26-S26</f>
        <v>0</v>
      </c>
    </row>
    <row r="27" spans="1:21" s="17" customFormat="1" ht="15.9" customHeight="1" x14ac:dyDescent="0.3">
      <c r="A27" s="187" t="s">
        <v>41</v>
      </c>
      <c r="B27" s="128"/>
      <c r="C27" s="211">
        <v>0</v>
      </c>
      <c r="D27" s="211">
        <v>0</v>
      </c>
      <c r="E27" s="139">
        <v>0</v>
      </c>
      <c r="F27" s="218"/>
      <c r="G27" s="140">
        <v>0</v>
      </c>
      <c r="H27" s="141">
        <f>J27+K27</f>
        <v>0</v>
      </c>
      <c r="I27" s="132">
        <f t="shared" ref="I27:I28" si="19">J27+L27</f>
        <v>0</v>
      </c>
      <c r="J27" s="142">
        <v>0</v>
      </c>
      <c r="K27" s="143">
        <v>0</v>
      </c>
      <c r="L27" s="144">
        <v>0</v>
      </c>
      <c r="M27" s="131">
        <f>H27-G27</f>
        <v>0</v>
      </c>
      <c r="N27" s="145"/>
      <c r="O27" s="146">
        <v>25635</v>
      </c>
      <c r="P27" s="137">
        <f>G27*O27</f>
        <v>0</v>
      </c>
      <c r="Q27" s="253"/>
      <c r="R27" s="145"/>
      <c r="S27" s="147">
        <v>0</v>
      </c>
      <c r="T27" s="166">
        <f t="shared" ref="T27:T28" si="20">S27*O27</f>
        <v>0</v>
      </c>
      <c r="U27" s="132">
        <f t="shared" ref="U27:U28" si="21">H27-S27</f>
        <v>0</v>
      </c>
    </row>
    <row r="28" spans="1:21" s="17" customFormat="1" ht="15.9" customHeight="1" thickBot="1" x14ac:dyDescent="0.35">
      <c r="A28" s="188" t="s">
        <v>42</v>
      </c>
      <c r="B28" s="148"/>
      <c r="C28" s="212">
        <v>0</v>
      </c>
      <c r="D28" s="212">
        <v>0</v>
      </c>
      <c r="E28" s="149">
        <v>0</v>
      </c>
      <c r="F28" s="219"/>
      <c r="G28" s="150">
        <v>0</v>
      </c>
      <c r="H28" s="141">
        <f t="shared" ref="H28" si="22">J28+K28</f>
        <v>0</v>
      </c>
      <c r="I28" s="132">
        <f t="shared" si="19"/>
        <v>0</v>
      </c>
      <c r="J28" s="152">
        <v>0</v>
      </c>
      <c r="K28" s="153">
        <v>0</v>
      </c>
      <c r="L28" s="154">
        <v>0</v>
      </c>
      <c r="M28" s="131">
        <f>H28-G28</f>
        <v>0</v>
      </c>
      <c r="N28" s="155"/>
      <c r="O28" s="156">
        <v>24747</v>
      </c>
      <c r="P28" s="137">
        <f>G28*O28</f>
        <v>0</v>
      </c>
      <c r="Q28" s="253"/>
      <c r="R28" s="155"/>
      <c r="S28" s="157">
        <v>0</v>
      </c>
      <c r="T28" s="166">
        <f t="shared" si="20"/>
        <v>0</v>
      </c>
      <c r="U28" s="132">
        <f t="shared" si="21"/>
        <v>0</v>
      </c>
    </row>
    <row r="29" spans="1:21" s="12" customFormat="1" ht="16.2" thickBot="1" x14ac:dyDescent="0.35">
      <c r="A29" s="28" t="s">
        <v>14</v>
      </c>
      <c r="B29" s="33"/>
      <c r="C29" s="214">
        <f t="shared" ref="C29" si="23">SUM(C26:C28)</f>
        <v>0</v>
      </c>
      <c r="D29" s="214">
        <f t="shared" ref="D29:E29" si="24">SUM(D26:D28)</f>
        <v>0</v>
      </c>
      <c r="E29" s="31">
        <f t="shared" si="24"/>
        <v>0</v>
      </c>
      <c r="F29" s="221"/>
      <c r="G29" s="169">
        <f>SUM(G26:G28)</f>
        <v>0</v>
      </c>
      <c r="H29" s="170">
        <f t="shared" ref="H29:I29" si="25">SUM(H26:H28)</f>
        <v>0</v>
      </c>
      <c r="I29" s="169">
        <f t="shared" si="25"/>
        <v>0</v>
      </c>
      <c r="J29" s="171">
        <f>SUM(J26:J28)</f>
        <v>0</v>
      </c>
      <c r="K29" s="172">
        <f>SUM(K26:K28)</f>
        <v>0</v>
      </c>
      <c r="L29" s="170">
        <f>SUM(L26:L28)</f>
        <v>0</v>
      </c>
      <c r="M29" s="173">
        <f>SUM(M26:M28)</f>
        <v>0</v>
      </c>
      <c r="N29" s="169"/>
      <c r="O29" s="268"/>
      <c r="P29" s="174">
        <f>SUM(P26:P28)</f>
        <v>0</v>
      </c>
      <c r="Q29" s="254"/>
      <c r="R29" s="169"/>
      <c r="S29" s="171">
        <f>SUM(S26:S28)</f>
        <v>0</v>
      </c>
      <c r="T29" s="175">
        <f>SUM(T26:T28)</f>
        <v>0</v>
      </c>
      <c r="U29" s="169">
        <f>SUM(U26:U28)</f>
        <v>0</v>
      </c>
    </row>
    <row r="30" spans="1:21" s="18" customFormat="1" ht="30.75" customHeight="1" thickTop="1" thickBot="1" x14ac:dyDescent="0.35">
      <c r="A30" s="176" t="s">
        <v>15</v>
      </c>
      <c r="B30" s="177"/>
      <c r="C30" s="215">
        <f t="shared" ref="C30" si="26">C18+C25+C29</f>
        <v>0</v>
      </c>
      <c r="D30" s="215">
        <f t="shared" ref="D30:E30" si="27">D18+D25+D29</f>
        <v>0</v>
      </c>
      <c r="E30" s="178">
        <f t="shared" si="27"/>
        <v>0</v>
      </c>
      <c r="F30" s="177"/>
      <c r="G30" s="179">
        <f>G18+G25+G29</f>
        <v>0</v>
      </c>
      <c r="H30" s="180">
        <f t="shared" ref="H30:M30" si="28">H18+H25+H29</f>
        <v>0</v>
      </c>
      <c r="I30" s="179">
        <f t="shared" si="28"/>
        <v>0</v>
      </c>
      <c r="J30" s="181">
        <f t="shared" si="28"/>
        <v>0</v>
      </c>
      <c r="K30" s="182">
        <f t="shared" si="28"/>
        <v>0</v>
      </c>
      <c r="L30" s="180">
        <f t="shared" si="28"/>
        <v>0</v>
      </c>
      <c r="M30" s="179">
        <f t="shared" si="28"/>
        <v>0</v>
      </c>
      <c r="N30" s="179"/>
      <c r="O30" s="269"/>
      <c r="P30" s="183">
        <f>P18+P25+P29</f>
        <v>0</v>
      </c>
      <c r="Q30" s="184">
        <f>P30*0.9</f>
        <v>0</v>
      </c>
      <c r="R30" s="179"/>
      <c r="S30" s="185">
        <f t="shared" ref="S30" si="29">S18+S25+S29</f>
        <v>0</v>
      </c>
      <c r="T30" s="183">
        <f t="shared" ref="T30:U30" si="30">T18+T25+T29</f>
        <v>0</v>
      </c>
      <c r="U30" s="179">
        <f t="shared" si="30"/>
        <v>0</v>
      </c>
    </row>
    <row r="31" spans="1:21" ht="15" customHeight="1" x14ac:dyDescent="0.3"/>
    <row r="32" spans="1:21" s="11" customFormat="1" ht="15" customHeight="1" x14ac:dyDescent="0.25">
      <c r="A32" s="11" t="s">
        <v>29</v>
      </c>
    </row>
    <row r="33" spans="1:19" s="11" customFormat="1" ht="12" x14ac:dyDescent="0.25">
      <c r="A33" s="11" t="s">
        <v>30</v>
      </c>
    </row>
    <row r="34" spans="1:19" s="11" customFormat="1" ht="12.6" thickBot="1" x14ac:dyDescent="0.3">
      <c r="A34" s="11" t="s">
        <v>83</v>
      </c>
    </row>
    <row r="35" spans="1:19" s="1" customFormat="1" ht="81" customHeight="1" thickBot="1" x14ac:dyDescent="0.35">
      <c r="O35" s="261" t="s">
        <v>57</v>
      </c>
      <c r="P35" s="262"/>
      <c r="Q35" s="206">
        <f>P30*0.1</f>
        <v>0</v>
      </c>
    </row>
    <row r="36" spans="1:19" s="1" customFormat="1" ht="65.25" customHeight="1" thickBot="1" x14ac:dyDescent="0.35">
      <c r="O36" s="261" t="s">
        <v>25</v>
      </c>
      <c r="P36" s="262"/>
      <c r="Q36" s="206">
        <f>Q30-T30</f>
        <v>0</v>
      </c>
    </row>
    <row r="37" spans="1:19" s="1" customFormat="1" ht="15.75" customHeight="1" x14ac:dyDescent="0.3">
      <c r="O37" s="266" t="s">
        <v>24</v>
      </c>
      <c r="P37" s="199" t="s">
        <v>12</v>
      </c>
      <c r="Q37" s="200">
        <f>G18-S18</f>
        <v>0</v>
      </c>
      <c r="S37" s="198"/>
    </row>
    <row r="38" spans="1:19" s="1" customFormat="1" x14ac:dyDescent="0.3">
      <c r="O38" s="266"/>
      <c r="P38" s="201" t="s">
        <v>13</v>
      </c>
      <c r="Q38" s="202">
        <f>G25-S25</f>
        <v>0</v>
      </c>
    </row>
    <row r="39" spans="1:19" s="1" customFormat="1" ht="15" thickBot="1" x14ac:dyDescent="0.35">
      <c r="O39" s="267"/>
      <c r="P39" s="203" t="s">
        <v>14</v>
      </c>
      <c r="Q39" s="204">
        <f>G29-S29</f>
        <v>0</v>
      </c>
    </row>
    <row r="40" spans="1:19" s="1" customFormat="1" ht="37.5" customHeight="1" thickBot="1" x14ac:dyDescent="0.35">
      <c r="O40" s="261" t="s">
        <v>26</v>
      </c>
      <c r="P40" s="262"/>
      <c r="Q40" s="205">
        <f>U30</f>
        <v>0</v>
      </c>
    </row>
  </sheetData>
  <mergeCells count="15">
    <mergeCell ref="O40:P40"/>
    <mergeCell ref="J8:L8"/>
    <mergeCell ref="O35:P35"/>
    <mergeCell ref="O36:P36"/>
    <mergeCell ref="O37:O39"/>
    <mergeCell ref="O29:O30"/>
    <mergeCell ref="Q11:Q29"/>
    <mergeCell ref="A1:U1"/>
    <mergeCell ref="A2:U2"/>
    <mergeCell ref="S4:U4"/>
    <mergeCell ref="A8:A9"/>
    <mergeCell ref="N8:N9"/>
    <mergeCell ref="D8:E8"/>
    <mergeCell ref="B8:B9"/>
    <mergeCell ref="E4:Q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ignoredErrors>
    <ignoredError sqref="P25 M25 M18 H18:I25 T18:U25 P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Dirigenza</vt:lpstr>
      <vt:lpstr>Personale non dirigenziale</vt:lpstr>
    </vt:vector>
  </TitlesOfParts>
  <Company>pcm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v.testa</dc:creator>
  <cp:lastModifiedBy>Tartarelli Daniela</cp:lastModifiedBy>
  <cp:lastPrinted>2012-09-12T08:29:30Z</cp:lastPrinted>
  <dcterms:created xsi:type="dcterms:W3CDTF">2012-07-17T09:01:02Z</dcterms:created>
  <dcterms:modified xsi:type="dcterms:W3CDTF">2016-02-24T16:14:32Z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-275525326</vt:i4>
  </property>
  <property fmtid="{D5CDD505-2E9C-101B-9397-08002B2CF9AE}" pid="4" name="_EmailSubject">
    <vt:lpwstr>Nuovi modelli di amministrazione -ultimi</vt:lpwstr>
  </property>
  <property fmtid="{D5CDD505-2E9C-101B-9397-08002B2CF9AE}" pid="5" name="_AuthorEmail">
    <vt:lpwstr>v.testa@uagpserver</vt:lpwstr>
  </property>
  <property fmtid="{D5CDD505-2E9C-101B-9397-08002B2CF9AE}" pid="6" name="_AuthorEmailDisplayName">
    <vt:lpwstr>Vincenzo Testa</vt:lpwstr>
  </property>
  <property fmtid="{D5CDD505-2E9C-101B-9397-08002B2CF9AE}" pid="7" name="_ReviewingToolsShownOnce">
    <vt:lpwstr/>
  </property>
</Properties>
</file>